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3_佐證資料\規範4_統計課程&amp;Capstone\Capstone\"/>
    </mc:Choice>
  </mc:AlternateContent>
  <bookViews>
    <workbookView xWindow="0" yWindow="0" windowWidth="13875" windowHeight="7725"/>
  </bookViews>
  <sheets>
    <sheet name="統計-數據" sheetId="2" r:id="rId1"/>
    <sheet name="統計-公式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D21" i="1"/>
  <c r="C21" i="1"/>
  <c r="B21" i="1"/>
  <c r="J18" i="1" l="1"/>
  <c r="I18" i="1"/>
  <c r="H18" i="1"/>
  <c r="G18" i="1"/>
  <c r="F18" i="1"/>
  <c r="E18" i="1"/>
  <c r="D18" i="1"/>
  <c r="C18" i="1"/>
  <c r="B18" i="1"/>
  <c r="J17" i="1" l="1"/>
  <c r="I17" i="1"/>
  <c r="H17" i="1"/>
  <c r="G17" i="1"/>
  <c r="F17" i="1"/>
  <c r="E17" i="1"/>
  <c r="D17" i="1"/>
  <c r="C17" i="1"/>
  <c r="B17" i="1"/>
  <c r="J16" i="1" l="1"/>
  <c r="I16" i="1"/>
  <c r="H16" i="1"/>
  <c r="G16" i="1"/>
  <c r="F16" i="1"/>
  <c r="E16" i="1"/>
  <c r="D16" i="1"/>
  <c r="C16" i="1"/>
  <c r="B16" i="1"/>
  <c r="J15" i="1" l="1"/>
  <c r="I15" i="1"/>
  <c r="H15" i="1"/>
  <c r="G15" i="1"/>
  <c r="F15" i="1"/>
  <c r="E15" i="1"/>
  <c r="D15" i="1"/>
  <c r="C15" i="1"/>
  <c r="B15" i="1"/>
  <c r="J14" i="1" l="1"/>
  <c r="I14" i="1"/>
  <c r="H14" i="1"/>
  <c r="G14" i="1"/>
  <c r="F14" i="1"/>
  <c r="E14" i="1"/>
  <c r="D14" i="1"/>
  <c r="C14" i="1"/>
  <c r="B14" i="1"/>
  <c r="J13" i="1" l="1"/>
  <c r="I13" i="1"/>
  <c r="H13" i="1"/>
  <c r="G13" i="1"/>
  <c r="F13" i="1"/>
  <c r="E13" i="1"/>
  <c r="D13" i="1"/>
  <c r="C13" i="1"/>
  <c r="B13" i="1"/>
  <c r="J12" i="1" l="1"/>
  <c r="I12" i="1"/>
  <c r="H12" i="1"/>
  <c r="G12" i="1"/>
  <c r="F12" i="1"/>
  <c r="E12" i="1"/>
  <c r="D12" i="1"/>
  <c r="C12" i="1"/>
  <c r="B12" i="1"/>
  <c r="J10" i="1" l="1"/>
  <c r="I10" i="1"/>
  <c r="H10" i="1"/>
  <c r="G10" i="1"/>
  <c r="F10" i="1"/>
  <c r="E10" i="1"/>
  <c r="D10" i="1"/>
  <c r="C10" i="1"/>
  <c r="B10" i="1"/>
  <c r="J9" i="1" l="1"/>
  <c r="I9" i="1"/>
  <c r="H9" i="1"/>
  <c r="G9" i="1"/>
  <c r="F9" i="1"/>
  <c r="E9" i="1"/>
  <c r="D9" i="1"/>
  <c r="C9" i="1"/>
  <c r="B9" i="1"/>
  <c r="J8" i="1" l="1"/>
  <c r="I8" i="1"/>
  <c r="H8" i="1"/>
  <c r="G8" i="1"/>
  <c r="F8" i="1"/>
  <c r="E8" i="1"/>
  <c r="D8" i="1"/>
  <c r="C8" i="1"/>
  <c r="B8" i="1"/>
  <c r="J7" i="1" l="1"/>
  <c r="I7" i="1"/>
  <c r="H7" i="1"/>
  <c r="G7" i="1"/>
  <c r="F7" i="1"/>
  <c r="E7" i="1"/>
  <c r="D7" i="1"/>
  <c r="C7" i="1"/>
  <c r="B7" i="1"/>
  <c r="B6" i="1" l="1"/>
  <c r="J6" i="1"/>
  <c r="I6" i="1"/>
  <c r="H6" i="1"/>
  <c r="G6" i="1"/>
  <c r="F6" i="1"/>
  <c r="E6" i="1"/>
  <c r="D6" i="1"/>
  <c r="C6" i="1"/>
  <c r="J3" i="1" l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<sst xmlns="http://schemas.openxmlformats.org/spreadsheetml/2006/main" count="80" uniqueCount="25">
  <si>
    <t>盛鐸</t>
  </si>
  <si>
    <t>林昇洲</t>
  </si>
  <si>
    <t>白英文</t>
  </si>
  <si>
    <t>袁正泰</t>
  </si>
  <si>
    <t>徐國政</t>
  </si>
  <si>
    <t>余金郎</t>
  </si>
  <si>
    <t>王元凱</t>
  </si>
  <si>
    <t>劉惠英</t>
  </si>
  <si>
    <t>林寬仁</t>
  </si>
  <si>
    <t>杜弘隆</t>
  </si>
  <si>
    <t>劉鴻裕</t>
  </si>
  <si>
    <t>沈鼎嵐</t>
  </si>
  <si>
    <t>曾乙立</t>
  </si>
  <si>
    <t>莊岳儒</t>
  </si>
  <si>
    <t>鄞永昌</t>
  </si>
  <si>
    <t>教師姓名</t>
  </si>
  <si>
    <t>林正忠</t>
  </si>
  <si>
    <t>潘純新</t>
  </si>
  <si>
    <t>李永勳</t>
  </si>
  <si>
    <t>蔣欣翰</t>
  </si>
  <si>
    <t>各組總分</t>
  </si>
  <si>
    <t>無專題生</t>
  </si>
  <si>
    <t>無專題生</t>
    <phoneticPr fontId="1" type="noConversion"/>
  </si>
  <si>
    <t>項次(平均值)</t>
  </si>
  <si>
    <t>項次(平均值)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</si>
</sst>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519;&#26119;&#27954;-CAPSTONE&#35506;&#31243;&#35413;&#37327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6366;&#20057;&#31435;-CAPSTONE&#35506;&#31243;&#35413;&#37327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519;&#27491;&#24544;-CAPSTONE&#35506;&#31243;&#35413;&#37327;&#34920;%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33674;&#23731;&#20754;-CAPSTONE&#35506;&#31243;&#35413;&#37327;&#3492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37150;&#27704;&#26124;-CAPSTONE&#35506;&#31243;&#35413;&#37327;&#3492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26446;&#27704;&#21235;-CAPSTONE&#35506;&#31243;&#35413;&#3732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464;&#22283;&#25919;-CAPSTONE&#35506;&#31243;&#35413;&#37327;&#34920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13;&#37329;&#37070;-CAPSTONE&#35506;&#31243;&#35413;&#37327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9579;&#20803;&#20977;-CAPSTONE&#35506;&#31243;&#35413;&#37327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29;&#24800;&#33521;-CAPSTONE&#35506;&#31243;&#35413;&#37327;&#34920;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6519;&#23532;&#20161;-CAPSTONE&#35506;&#31243;&#35413;&#37327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29;&#40251;&#35029;-CAPSTONE&#35506;&#31243;&#35413;&#37327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84;&#40718;&#23888;-CAPSTONE&#35506;&#31243;&#35413;&#37327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30427;&#37944;-CAPSTONE&#35506;&#31243;&#35413;&#3732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2"/>
    </sheetNames>
    <sheetDataSet>
      <sheetData sheetId="0">
        <row r="6">
          <cell r="L6">
            <v>87</v>
          </cell>
        </row>
        <row r="7">
          <cell r="L7">
            <v>85</v>
          </cell>
        </row>
        <row r="8">
          <cell r="L8">
            <v>88</v>
          </cell>
        </row>
        <row r="9">
          <cell r="L9">
            <v>81</v>
          </cell>
        </row>
        <row r="10">
          <cell r="L10">
            <v>83</v>
          </cell>
        </row>
        <row r="11">
          <cell r="L11">
            <v>84</v>
          </cell>
        </row>
        <row r="12">
          <cell r="L12">
            <v>83</v>
          </cell>
        </row>
        <row r="13">
          <cell r="L13">
            <v>87.8</v>
          </cell>
        </row>
        <row r="14">
          <cell r="L14">
            <v>85.179999999999993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2"/>
    </sheetNames>
    <sheetDataSet>
      <sheetData sheetId="0">
        <row r="6">
          <cell r="G6">
            <v>83</v>
          </cell>
        </row>
        <row r="7">
          <cell r="G7">
            <v>83.333333333333329</v>
          </cell>
        </row>
        <row r="8">
          <cell r="G8">
            <v>84.333333333333329</v>
          </cell>
        </row>
        <row r="9">
          <cell r="G9">
            <v>85</v>
          </cell>
        </row>
        <row r="10">
          <cell r="G10">
            <v>85</v>
          </cell>
        </row>
        <row r="11">
          <cell r="G11">
            <v>90</v>
          </cell>
        </row>
        <row r="12">
          <cell r="G12">
            <v>86.333333333333329</v>
          </cell>
        </row>
        <row r="13">
          <cell r="G13">
            <v>85</v>
          </cell>
        </row>
        <row r="14">
          <cell r="G14">
            <v>84.516666666666666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2"/>
    </sheetNames>
    <sheetDataSet>
      <sheetData sheetId="0">
        <row r="6">
          <cell r="K6">
            <v>85.5</v>
          </cell>
        </row>
        <row r="7">
          <cell r="K7">
            <v>85.166666666666671</v>
          </cell>
        </row>
        <row r="8">
          <cell r="K8">
            <v>85.666666666666671</v>
          </cell>
        </row>
        <row r="9">
          <cell r="K9">
            <v>85.333333333333329</v>
          </cell>
        </row>
        <row r="10">
          <cell r="K10">
            <v>80</v>
          </cell>
        </row>
        <row r="11">
          <cell r="K11">
            <v>80</v>
          </cell>
        </row>
        <row r="12">
          <cell r="K12">
            <v>84.5</v>
          </cell>
        </row>
        <row r="13">
          <cell r="K13">
            <v>86.666666666666671</v>
          </cell>
        </row>
        <row r="14">
          <cell r="K14">
            <v>84.658333333333331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2"/>
    </sheetNames>
    <sheetDataSet>
      <sheetData sheetId="0">
        <row r="6">
          <cell r="N6">
            <v>83.333333333333329</v>
          </cell>
        </row>
        <row r="7">
          <cell r="N7">
            <v>83.333333333333329</v>
          </cell>
        </row>
        <row r="8">
          <cell r="N8">
            <v>86.666666666666671</v>
          </cell>
        </row>
        <row r="9">
          <cell r="N9">
            <v>85</v>
          </cell>
        </row>
        <row r="10">
          <cell r="N10">
            <v>80</v>
          </cell>
        </row>
        <row r="11">
          <cell r="N11">
            <v>0</v>
          </cell>
        </row>
        <row r="12">
          <cell r="N12">
            <v>80</v>
          </cell>
        </row>
        <row r="13">
          <cell r="N13">
            <v>83.333333333333329</v>
          </cell>
        </row>
        <row r="14">
          <cell r="N14">
            <v>83.833333333333329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2"/>
    </sheetNames>
    <sheetDataSet>
      <sheetData sheetId="0">
        <row r="6">
          <cell r="H6">
            <v>87.666666666666671</v>
          </cell>
        </row>
        <row r="7">
          <cell r="H7">
            <v>86.666666666666671</v>
          </cell>
        </row>
        <row r="8">
          <cell r="H8">
            <v>88.666666666666671</v>
          </cell>
        </row>
        <row r="9">
          <cell r="H9">
            <v>86.666666666666671</v>
          </cell>
        </row>
        <row r="10">
          <cell r="H10">
            <v>87</v>
          </cell>
        </row>
        <row r="11">
          <cell r="H11">
            <v>89.666666666666671</v>
          </cell>
        </row>
        <row r="12">
          <cell r="H12">
            <v>89.333333333333329</v>
          </cell>
        </row>
        <row r="13">
          <cell r="H13">
            <v>89</v>
          </cell>
        </row>
        <row r="14">
          <cell r="H14">
            <v>88.066666666666677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工作表2"/>
    </sheetNames>
    <sheetDataSet>
      <sheetData sheetId="0"/>
      <sheetData sheetId="1">
        <row r="7">
          <cell r="N7">
            <v>83.333333333333329</v>
          </cell>
        </row>
        <row r="8">
          <cell r="N8">
            <v>83.333333333333329</v>
          </cell>
        </row>
        <row r="9">
          <cell r="N9">
            <v>90</v>
          </cell>
        </row>
        <row r="10">
          <cell r="N10">
            <v>83.333333333333329</v>
          </cell>
        </row>
        <row r="11">
          <cell r="N11">
            <v>78.333333333333329</v>
          </cell>
        </row>
        <row r="12">
          <cell r="N12">
            <v>86.666666666666671</v>
          </cell>
        </row>
        <row r="13">
          <cell r="N13">
            <v>86.666666666666671</v>
          </cell>
        </row>
        <row r="14">
          <cell r="N14">
            <v>90</v>
          </cell>
        </row>
        <row r="15">
          <cell r="N15">
            <v>85.833333333333329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2"/>
    </sheetNames>
    <sheetDataSet>
      <sheetData sheetId="0">
        <row r="6">
          <cell r="K6">
            <v>83.833333333333329</v>
          </cell>
        </row>
        <row r="7">
          <cell r="K7">
            <v>83.333333333333329</v>
          </cell>
        </row>
        <row r="8">
          <cell r="K8">
            <v>84.5</v>
          </cell>
        </row>
        <row r="9">
          <cell r="K9">
            <v>79.333333333333329</v>
          </cell>
        </row>
        <row r="10">
          <cell r="K10">
            <v>79.833333333333329</v>
          </cell>
        </row>
        <row r="11">
          <cell r="K11">
            <v>87.333333333333329</v>
          </cell>
        </row>
        <row r="12">
          <cell r="K12">
            <v>85.666666666666671</v>
          </cell>
        </row>
        <row r="13">
          <cell r="K13">
            <v>85.833333333333329</v>
          </cell>
        </row>
        <row r="14">
          <cell r="K14">
            <v>83.55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工作表2"/>
    </sheetNames>
    <sheetDataSet>
      <sheetData sheetId="0"/>
      <sheetData sheetId="1">
        <row r="7">
          <cell r="N7">
            <v>87.5</v>
          </cell>
        </row>
        <row r="8">
          <cell r="N8">
            <v>85.833333333333329</v>
          </cell>
        </row>
        <row r="9">
          <cell r="N9">
            <v>87.5</v>
          </cell>
        </row>
        <row r="10">
          <cell r="N10">
            <v>88.333333333333329</v>
          </cell>
        </row>
        <row r="11">
          <cell r="N11">
            <v>81.666666666666671</v>
          </cell>
        </row>
        <row r="12">
          <cell r="N12">
            <v>85.833333333333329</v>
          </cell>
        </row>
        <row r="13">
          <cell r="N13">
            <v>84.166666666666671</v>
          </cell>
        </row>
        <row r="14">
          <cell r="N14">
            <v>87.5</v>
          </cell>
        </row>
        <row r="15">
          <cell r="N15">
            <v>86.333333333333329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2"/>
    </sheetNames>
    <sheetDataSet>
      <sheetData sheetId="0">
        <row r="7">
          <cell r="N7">
            <v>72.142857142857139</v>
          </cell>
        </row>
        <row r="8">
          <cell r="N8">
            <v>71</v>
          </cell>
        </row>
        <row r="9">
          <cell r="N9">
            <v>73</v>
          </cell>
        </row>
        <row r="10">
          <cell r="N10">
            <v>73.571428571428569</v>
          </cell>
        </row>
        <row r="11">
          <cell r="N11">
            <v>69.285714285714292</v>
          </cell>
        </row>
        <row r="12">
          <cell r="N12">
            <v>69.857142857142861</v>
          </cell>
        </row>
        <row r="13">
          <cell r="N13">
            <v>73.142857142857139</v>
          </cell>
        </row>
        <row r="14">
          <cell r="N14">
            <v>72.714285714285708</v>
          </cell>
        </row>
        <row r="15">
          <cell r="N15">
            <v>72.078571428571436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2"/>
    </sheetNames>
    <sheetDataSet>
      <sheetData sheetId="0">
        <row r="6">
          <cell r="N6">
            <v>87.833333333333329</v>
          </cell>
        </row>
        <row r="7">
          <cell r="N7">
            <v>88</v>
          </cell>
        </row>
        <row r="8">
          <cell r="N8">
            <v>89.666666666666671</v>
          </cell>
        </row>
        <row r="9">
          <cell r="N9">
            <v>86.833333333333329</v>
          </cell>
        </row>
        <row r="10">
          <cell r="N10">
            <v>85.166666666666671</v>
          </cell>
        </row>
        <row r="11">
          <cell r="N11">
            <v>85</v>
          </cell>
        </row>
        <row r="12">
          <cell r="N12">
            <v>86.5</v>
          </cell>
        </row>
        <row r="13">
          <cell r="N13">
            <v>89.333333333333329</v>
          </cell>
        </row>
        <row r="14">
          <cell r="N14">
            <v>87.1111111111111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2"/>
    </sheetNames>
    <sheetDataSet>
      <sheetData sheetId="0">
        <row r="6">
          <cell r="O6">
            <v>85.1</v>
          </cell>
        </row>
        <row r="7">
          <cell r="O7">
            <v>84.3</v>
          </cell>
        </row>
        <row r="8">
          <cell r="O8">
            <v>85.8</v>
          </cell>
        </row>
        <row r="9">
          <cell r="O9">
            <v>88.1</v>
          </cell>
        </row>
        <row r="10">
          <cell r="O10">
            <v>85.6</v>
          </cell>
        </row>
        <row r="11">
          <cell r="O11">
            <v>88.9</v>
          </cell>
        </row>
        <row r="12">
          <cell r="O12">
            <v>87.9</v>
          </cell>
        </row>
        <row r="13">
          <cell r="O13">
            <v>84.8</v>
          </cell>
        </row>
        <row r="14">
          <cell r="O14">
            <v>86.01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2"/>
    </sheetNames>
    <sheetDataSet>
      <sheetData sheetId="0">
        <row r="6">
          <cell r="K6">
            <v>88.666666666666671</v>
          </cell>
        </row>
        <row r="7">
          <cell r="K7">
            <v>87.5</v>
          </cell>
        </row>
        <row r="8">
          <cell r="K8">
            <v>88.5</v>
          </cell>
        </row>
        <row r="9">
          <cell r="K9">
            <v>84.833333333333329</v>
          </cell>
        </row>
        <row r="10">
          <cell r="K10">
            <v>87.5</v>
          </cell>
        </row>
        <row r="11">
          <cell r="K11">
            <v>90</v>
          </cell>
        </row>
        <row r="12">
          <cell r="K12">
            <v>84.666666666666671</v>
          </cell>
        </row>
        <row r="13">
          <cell r="K13">
            <v>86.5</v>
          </cell>
        </row>
        <row r="14">
          <cell r="K14">
            <v>87.616666666666674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工作表2"/>
    </sheetNames>
    <sheetDataSet>
      <sheetData sheetId="0"/>
      <sheetData sheetId="1">
        <row r="7">
          <cell r="L7">
            <v>91.428571428571431</v>
          </cell>
        </row>
        <row r="8">
          <cell r="L8">
            <v>91.428571428571431</v>
          </cell>
        </row>
        <row r="9">
          <cell r="L9">
            <v>92.142857142857139</v>
          </cell>
        </row>
        <row r="10">
          <cell r="L10">
            <v>90.714285714285708</v>
          </cell>
        </row>
        <row r="11">
          <cell r="L11">
            <v>82.142857142857139</v>
          </cell>
        </row>
        <row r="12">
          <cell r="L12">
            <v>82.142857142857139</v>
          </cell>
        </row>
        <row r="13">
          <cell r="L13">
            <v>89.285714285714292</v>
          </cell>
        </row>
        <row r="14">
          <cell r="L14">
            <v>90.714285714285708</v>
          </cell>
        </row>
        <row r="15">
          <cell r="L15">
            <v>90.285714285714292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2"/>
    </sheetNames>
    <sheetDataSet>
      <sheetData sheetId="0">
        <row r="6">
          <cell r="K6">
            <v>90</v>
          </cell>
        </row>
        <row r="7">
          <cell r="K7">
            <v>90</v>
          </cell>
        </row>
        <row r="8">
          <cell r="K8">
            <v>90.833333333333329</v>
          </cell>
        </row>
        <row r="9">
          <cell r="K9">
            <v>90.833333333333329</v>
          </cell>
        </row>
        <row r="10">
          <cell r="K10">
            <v>89.166666666666671</v>
          </cell>
        </row>
        <row r="11">
          <cell r="K11">
            <v>88.333333333333329</v>
          </cell>
        </row>
        <row r="12">
          <cell r="K12">
            <v>88.333333333333329</v>
          </cell>
        </row>
        <row r="13">
          <cell r="K13">
            <v>90</v>
          </cell>
        </row>
        <row r="14">
          <cell r="K14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4" workbookViewId="0">
      <selection activeCell="F15" sqref="F15"/>
    </sheetView>
  </sheetViews>
  <sheetFormatPr defaultRowHeight="16.5" x14ac:dyDescent="0.25"/>
  <sheetData>
    <row r="1" spans="1:10" x14ac:dyDescent="0.25">
      <c r="A1" s="1"/>
      <c r="B1" s="2" t="s">
        <v>23</v>
      </c>
      <c r="C1" s="2"/>
      <c r="D1" s="2"/>
      <c r="E1" s="2"/>
      <c r="F1" s="2"/>
      <c r="G1" s="2"/>
      <c r="H1" s="2"/>
      <c r="I1" s="2"/>
      <c r="J1" s="2"/>
    </row>
    <row r="2" spans="1:10" x14ac:dyDescent="0.25">
      <c r="A2" s="1" t="s">
        <v>15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 t="s">
        <v>20</v>
      </c>
    </row>
    <row r="3" spans="1:10" x14ac:dyDescent="0.25">
      <c r="A3" s="1" t="s">
        <v>1</v>
      </c>
      <c r="B3" s="1">
        <v>87</v>
      </c>
      <c r="C3" s="1">
        <v>85</v>
      </c>
      <c r="D3" s="1">
        <v>88</v>
      </c>
      <c r="E3" s="1">
        <v>81</v>
      </c>
      <c r="F3" s="1">
        <v>83</v>
      </c>
      <c r="G3" s="1">
        <v>84</v>
      </c>
      <c r="H3" s="1">
        <v>83</v>
      </c>
      <c r="I3" s="1">
        <v>87.8</v>
      </c>
      <c r="J3" s="1">
        <v>85.179999999999993</v>
      </c>
    </row>
    <row r="4" spans="1:10" x14ac:dyDescent="0.25">
      <c r="A4" s="1" t="s">
        <v>2</v>
      </c>
      <c r="B4" s="1" t="s">
        <v>21</v>
      </c>
      <c r="C4" s="1" t="s">
        <v>21</v>
      </c>
      <c r="D4" s="1" t="s">
        <v>21</v>
      </c>
      <c r="E4" s="1" t="s">
        <v>21</v>
      </c>
      <c r="F4" s="1" t="s">
        <v>21</v>
      </c>
      <c r="G4" s="1" t="s">
        <v>21</v>
      </c>
      <c r="H4" s="1" t="s">
        <v>21</v>
      </c>
      <c r="I4" s="1" t="s">
        <v>21</v>
      </c>
      <c r="J4" s="1" t="s">
        <v>21</v>
      </c>
    </row>
    <row r="5" spans="1:10" x14ac:dyDescent="0.25">
      <c r="A5" s="1" t="s">
        <v>3</v>
      </c>
      <c r="B5" s="1" t="s">
        <v>21</v>
      </c>
      <c r="C5" s="1" t="s">
        <v>21</v>
      </c>
      <c r="D5" s="1" t="s">
        <v>21</v>
      </c>
      <c r="E5" s="1" t="s">
        <v>21</v>
      </c>
      <c r="F5" s="1" t="s">
        <v>21</v>
      </c>
      <c r="G5" s="1" t="s">
        <v>21</v>
      </c>
      <c r="H5" s="1" t="s">
        <v>21</v>
      </c>
      <c r="I5" s="1" t="s">
        <v>21</v>
      </c>
      <c r="J5" s="1" t="s">
        <v>21</v>
      </c>
    </row>
    <row r="6" spans="1:10" x14ac:dyDescent="0.25">
      <c r="A6" s="1" t="s">
        <v>4</v>
      </c>
      <c r="B6" s="1">
        <v>83.833333333333329</v>
      </c>
      <c r="C6" s="1">
        <v>83.333333333333329</v>
      </c>
      <c r="D6" s="1">
        <v>84.5</v>
      </c>
      <c r="E6" s="1">
        <v>79.333333333333329</v>
      </c>
      <c r="F6" s="1">
        <v>79.833333333333329</v>
      </c>
      <c r="G6" s="1">
        <v>87.333333333333329</v>
      </c>
      <c r="H6" s="1">
        <v>85.666666666666671</v>
      </c>
      <c r="I6" s="1">
        <v>85.833333333333329</v>
      </c>
      <c r="J6" s="1">
        <v>83.55</v>
      </c>
    </row>
    <row r="7" spans="1:10" x14ac:dyDescent="0.25">
      <c r="A7" s="1" t="s">
        <v>5</v>
      </c>
      <c r="B7" s="1">
        <v>87.5</v>
      </c>
      <c r="C7" s="1">
        <v>85.833333333333329</v>
      </c>
      <c r="D7" s="1">
        <v>87.5</v>
      </c>
      <c r="E7" s="1">
        <v>88.333333333333329</v>
      </c>
      <c r="F7" s="1">
        <v>81.666666666666671</v>
      </c>
      <c r="G7" s="1">
        <v>85.833333333333329</v>
      </c>
      <c r="H7" s="1">
        <v>84.166666666666671</v>
      </c>
      <c r="I7" s="1">
        <v>87.5</v>
      </c>
      <c r="J7" s="1">
        <v>86.333333333333329</v>
      </c>
    </row>
    <row r="8" spans="1:10" x14ac:dyDescent="0.25">
      <c r="A8" s="1" t="s">
        <v>6</v>
      </c>
      <c r="B8" s="1">
        <v>72.142857142857139</v>
      </c>
      <c r="C8" s="1">
        <v>71</v>
      </c>
      <c r="D8" s="1">
        <v>73</v>
      </c>
      <c r="E8" s="1">
        <v>73.571428571428569</v>
      </c>
      <c r="F8" s="1">
        <v>69.285714285714292</v>
      </c>
      <c r="G8" s="1">
        <v>69.857142857142861</v>
      </c>
      <c r="H8" s="1">
        <v>73.142857142857139</v>
      </c>
      <c r="I8" s="1">
        <v>72.714285714285708</v>
      </c>
      <c r="J8" s="1">
        <v>72.078571428571436</v>
      </c>
    </row>
    <row r="9" spans="1:10" x14ac:dyDescent="0.25">
      <c r="A9" s="1" t="s">
        <v>7</v>
      </c>
      <c r="B9" s="1">
        <v>87.833333333333329</v>
      </c>
      <c r="C9" s="1">
        <v>88</v>
      </c>
      <c r="D9" s="1">
        <v>89.666666666666671</v>
      </c>
      <c r="E9" s="1">
        <v>86.833333333333329</v>
      </c>
      <c r="F9" s="1">
        <v>85.166666666666671</v>
      </c>
      <c r="G9" s="1">
        <v>85</v>
      </c>
      <c r="H9" s="1">
        <v>86.5</v>
      </c>
      <c r="I9" s="1">
        <v>89.333333333333329</v>
      </c>
      <c r="J9" s="1">
        <v>87.1111111111111</v>
      </c>
    </row>
    <row r="10" spans="1:10" x14ac:dyDescent="0.25">
      <c r="A10" s="1" t="s">
        <v>8</v>
      </c>
      <c r="B10" s="1">
        <v>85.1</v>
      </c>
      <c r="C10" s="1">
        <v>84.3</v>
      </c>
      <c r="D10" s="1">
        <v>85.8</v>
      </c>
      <c r="E10" s="1">
        <v>88.1</v>
      </c>
      <c r="F10" s="1">
        <v>85.6</v>
      </c>
      <c r="G10" s="1">
        <v>88.9</v>
      </c>
      <c r="H10" s="1">
        <v>87.9</v>
      </c>
      <c r="I10" s="1">
        <v>84.8</v>
      </c>
      <c r="J10" s="1">
        <v>86.01</v>
      </c>
    </row>
    <row r="11" spans="1:10" x14ac:dyDescent="0.25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 t="s">
        <v>10</v>
      </c>
      <c r="B12" s="1">
        <v>88.666666666666671</v>
      </c>
      <c r="C12" s="1">
        <v>87.5</v>
      </c>
      <c r="D12" s="1">
        <v>88.5</v>
      </c>
      <c r="E12" s="1">
        <v>84.833333333333329</v>
      </c>
      <c r="F12" s="1">
        <v>87.5</v>
      </c>
      <c r="G12" s="1">
        <v>90</v>
      </c>
      <c r="H12" s="1">
        <v>84.666666666666671</v>
      </c>
      <c r="I12" s="1">
        <v>86.5</v>
      </c>
      <c r="J12" s="1">
        <v>87.616666666666674</v>
      </c>
    </row>
    <row r="13" spans="1:10" x14ac:dyDescent="0.25">
      <c r="A13" s="1" t="s">
        <v>11</v>
      </c>
      <c r="B13" s="1">
        <v>91.428571428571431</v>
      </c>
      <c r="C13" s="1">
        <v>91.428571428571431</v>
      </c>
      <c r="D13" s="1">
        <v>92.142857142857139</v>
      </c>
      <c r="E13" s="1">
        <v>90.714285714285708</v>
      </c>
      <c r="F13" s="1">
        <v>82.142857142857139</v>
      </c>
      <c r="G13" s="1">
        <v>82.142857142857139</v>
      </c>
      <c r="H13" s="1">
        <v>89.285714285714292</v>
      </c>
      <c r="I13" s="1">
        <v>90.714285714285708</v>
      </c>
      <c r="J13" s="1">
        <v>90.285714285714292</v>
      </c>
    </row>
    <row r="14" spans="1:10" x14ac:dyDescent="0.25">
      <c r="A14" s="1" t="s">
        <v>0</v>
      </c>
      <c r="B14" s="1">
        <v>90</v>
      </c>
      <c r="C14" s="1">
        <v>90</v>
      </c>
      <c r="D14" s="1">
        <v>90.833333333333329</v>
      </c>
      <c r="E14" s="1">
        <v>90.833333333333329</v>
      </c>
      <c r="F14" s="1">
        <v>89.166666666666671</v>
      </c>
      <c r="G14" s="1">
        <v>88.333333333333329</v>
      </c>
      <c r="H14" s="1">
        <v>88.333333333333329</v>
      </c>
      <c r="I14" s="1">
        <v>90</v>
      </c>
      <c r="J14" s="1">
        <v>90</v>
      </c>
    </row>
    <row r="15" spans="1:10" x14ac:dyDescent="0.25">
      <c r="A15" s="1" t="s">
        <v>12</v>
      </c>
      <c r="B15" s="1">
        <v>83</v>
      </c>
      <c r="C15" s="1">
        <v>83.333333333333329</v>
      </c>
      <c r="D15" s="1">
        <v>84.333333333333329</v>
      </c>
      <c r="E15" s="1">
        <v>85</v>
      </c>
      <c r="F15" s="1">
        <v>85</v>
      </c>
      <c r="G15" s="1">
        <v>90</v>
      </c>
      <c r="H15" s="1">
        <v>86.333333333333329</v>
      </c>
      <c r="I15" s="1">
        <v>85</v>
      </c>
      <c r="J15" s="1">
        <v>84.516666666666666</v>
      </c>
    </row>
    <row r="16" spans="1:10" x14ac:dyDescent="0.25">
      <c r="A16" s="1" t="s">
        <v>16</v>
      </c>
      <c r="B16" s="1">
        <v>85.5</v>
      </c>
      <c r="C16" s="1">
        <v>85.166666666666671</v>
      </c>
      <c r="D16" s="1">
        <v>85.666666666666671</v>
      </c>
      <c r="E16" s="1">
        <v>85.333333333333329</v>
      </c>
      <c r="F16" s="1">
        <v>80</v>
      </c>
      <c r="G16" s="1">
        <v>80</v>
      </c>
      <c r="H16" s="1">
        <v>84.5</v>
      </c>
      <c r="I16" s="1">
        <v>86.666666666666671</v>
      </c>
      <c r="J16" s="1">
        <v>84.658333333333331</v>
      </c>
    </row>
    <row r="17" spans="1:10" x14ac:dyDescent="0.25">
      <c r="A17" s="1" t="s">
        <v>13</v>
      </c>
      <c r="B17" s="1">
        <v>83.333333333333329</v>
      </c>
      <c r="C17" s="1">
        <v>83.333333333333329</v>
      </c>
      <c r="D17" s="1">
        <v>86.666666666666671</v>
      </c>
      <c r="E17" s="1">
        <v>85</v>
      </c>
      <c r="F17" s="1">
        <v>80</v>
      </c>
      <c r="G17" s="1">
        <v>0</v>
      </c>
      <c r="H17" s="1">
        <v>80</v>
      </c>
      <c r="I17" s="1">
        <v>83.333333333333329</v>
      </c>
      <c r="J17" s="1">
        <v>83.833333333333329</v>
      </c>
    </row>
    <row r="18" spans="1:10" x14ac:dyDescent="0.25">
      <c r="A18" s="1" t="s">
        <v>14</v>
      </c>
      <c r="B18" s="1">
        <v>87.666666666666671</v>
      </c>
      <c r="C18" s="1">
        <v>86.666666666666671</v>
      </c>
      <c r="D18" s="1">
        <v>88.666666666666671</v>
      </c>
      <c r="E18" s="1">
        <v>86.666666666666671</v>
      </c>
      <c r="F18" s="1">
        <v>87</v>
      </c>
      <c r="G18" s="1">
        <v>89.666666666666671</v>
      </c>
      <c r="H18" s="1">
        <v>89.333333333333329</v>
      </c>
      <c r="I18" s="1">
        <v>89</v>
      </c>
      <c r="J18" s="1">
        <v>88.066666666666677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 t="s">
        <v>17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 t="s">
        <v>18</v>
      </c>
      <c r="B21" s="1">
        <v>83.333333333333329</v>
      </c>
      <c r="C21" s="1">
        <v>83.333333333333329</v>
      </c>
      <c r="D21" s="1">
        <v>90</v>
      </c>
      <c r="E21" s="1">
        <v>83.333333333333329</v>
      </c>
      <c r="F21" s="1">
        <v>78.333333333333329</v>
      </c>
      <c r="G21" s="1">
        <v>86.666666666666671</v>
      </c>
      <c r="H21" s="1">
        <v>86.666666666666671</v>
      </c>
      <c r="I21" s="1">
        <v>90</v>
      </c>
      <c r="J21" s="1">
        <v>85.833333333333329</v>
      </c>
    </row>
    <row r="22" spans="1:10" x14ac:dyDescent="0.25">
      <c r="A22" s="1" t="s">
        <v>19</v>
      </c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J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3" workbookViewId="0">
      <selection activeCell="E14" sqref="E14"/>
    </sheetView>
  </sheetViews>
  <sheetFormatPr defaultRowHeight="16.5" x14ac:dyDescent="0.25"/>
  <cols>
    <col min="3" max="3" width="9.25" customWidth="1"/>
  </cols>
  <sheetData>
    <row r="1" spans="1:10" x14ac:dyDescent="0.25">
      <c r="B1" s="3" t="s">
        <v>24</v>
      </c>
      <c r="C1" s="3"/>
      <c r="D1" s="3"/>
      <c r="E1" s="3"/>
      <c r="F1" s="3"/>
      <c r="G1" s="3"/>
      <c r="H1" s="3"/>
      <c r="I1" s="3"/>
      <c r="J1" s="3"/>
    </row>
    <row r="2" spans="1:10" x14ac:dyDescent="0.25">
      <c r="A2" t="s">
        <v>15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 t="s">
        <v>20</v>
      </c>
    </row>
    <row r="3" spans="1:10" x14ac:dyDescent="0.25">
      <c r="A3" t="s">
        <v>1</v>
      </c>
      <c r="B3" s="1">
        <f>[1]工作表2!$L$6</f>
        <v>87</v>
      </c>
      <c r="C3" s="1">
        <f>[1]工作表2!$L$7</f>
        <v>85</v>
      </c>
      <c r="D3" s="1">
        <f>[1]工作表2!$L$8</f>
        <v>88</v>
      </c>
      <c r="E3" s="1">
        <f>[1]工作表2!$L$9</f>
        <v>81</v>
      </c>
      <c r="F3" s="1">
        <f>[1]工作表2!$L$10</f>
        <v>83</v>
      </c>
      <c r="G3" s="1">
        <f>[1]工作表2!$L$11</f>
        <v>84</v>
      </c>
      <c r="H3" s="1">
        <f>[1]工作表2!$L$12</f>
        <v>83</v>
      </c>
      <c r="I3" s="1">
        <f>[1]工作表2!$L$13</f>
        <v>87.8</v>
      </c>
      <c r="J3" s="1">
        <f>[1]工作表2!$L$14</f>
        <v>85.179999999999993</v>
      </c>
    </row>
    <row r="4" spans="1:10" x14ac:dyDescent="0.25">
      <c r="A4" t="s">
        <v>2</v>
      </c>
      <c r="B4" t="s">
        <v>22</v>
      </c>
      <c r="C4" t="s">
        <v>22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  <c r="I4" t="s">
        <v>22</v>
      </c>
      <c r="J4" t="s">
        <v>22</v>
      </c>
    </row>
    <row r="5" spans="1:10" x14ac:dyDescent="0.25">
      <c r="A5" t="s">
        <v>3</v>
      </c>
      <c r="B5" t="s">
        <v>22</v>
      </c>
      <c r="C5" t="s">
        <v>22</v>
      </c>
      <c r="D5" t="s">
        <v>22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</row>
    <row r="6" spans="1:10" x14ac:dyDescent="0.25">
      <c r="A6" t="s">
        <v>4</v>
      </c>
      <c r="B6" s="1">
        <f>[2]工作表2!$K$6</f>
        <v>83.833333333333329</v>
      </c>
      <c r="C6" s="1">
        <f>[2]工作表2!$K$7</f>
        <v>83.333333333333329</v>
      </c>
      <c r="D6" s="1">
        <f>[2]工作表2!$K$8</f>
        <v>84.5</v>
      </c>
      <c r="E6" s="1">
        <f>[2]工作表2!$K$9</f>
        <v>79.333333333333329</v>
      </c>
      <c r="F6" s="1">
        <f>[2]工作表2!$K$10</f>
        <v>79.833333333333329</v>
      </c>
      <c r="G6" s="1">
        <f>[2]工作表2!$K$11</f>
        <v>87.333333333333329</v>
      </c>
      <c r="H6" s="1">
        <f>[2]工作表2!$K$12</f>
        <v>85.666666666666671</v>
      </c>
      <c r="I6" s="1">
        <f>[2]工作表2!$K$13</f>
        <v>85.833333333333329</v>
      </c>
      <c r="J6" s="1">
        <f>[2]工作表2!$K$14</f>
        <v>83.55</v>
      </c>
    </row>
    <row r="7" spans="1:10" x14ac:dyDescent="0.25">
      <c r="A7" t="s">
        <v>5</v>
      </c>
      <c r="B7" s="1">
        <f>[3]工作表2!$N$7</f>
        <v>87.5</v>
      </c>
      <c r="C7" s="1">
        <f>[3]工作表2!$N$8</f>
        <v>85.833333333333329</v>
      </c>
      <c r="D7" s="1">
        <f>[3]工作表2!$N$9</f>
        <v>87.5</v>
      </c>
      <c r="E7" s="1">
        <f>[3]工作表2!$N$10</f>
        <v>88.333333333333329</v>
      </c>
      <c r="F7" s="1">
        <f>[3]工作表2!$N$11</f>
        <v>81.666666666666671</v>
      </c>
      <c r="G7" s="1">
        <f>[3]工作表2!$N$12</f>
        <v>85.833333333333329</v>
      </c>
      <c r="H7" s="1">
        <f>[3]工作表2!$N$13</f>
        <v>84.166666666666671</v>
      </c>
      <c r="I7" s="1">
        <f>[3]工作表2!$N$14</f>
        <v>87.5</v>
      </c>
      <c r="J7" s="1">
        <f>[3]工作表2!$N$15</f>
        <v>86.333333333333329</v>
      </c>
    </row>
    <row r="8" spans="1:10" x14ac:dyDescent="0.25">
      <c r="A8" t="s">
        <v>6</v>
      </c>
      <c r="B8" s="1">
        <f>[4]工作表2!$N$7</f>
        <v>72.142857142857139</v>
      </c>
      <c r="C8" s="1">
        <f>[4]工作表2!$N$8</f>
        <v>71</v>
      </c>
      <c r="D8" s="1">
        <f>[4]工作表2!$N$9</f>
        <v>73</v>
      </c>
      <c r="E8" s="1">
        <f>[4]工作表2!$N$10</f>
        <v>73.571428571428569</v>
      </c>
      <c r="F8" s="1">
        <f>[4]工作表2!$N$11</f>
        <v>69.285714285714292</v>
      </c>
      <c r="G8" s="1">
        <f>[4]工作表2!$N$12</f>
        <v>69.857142857142861</v>
      </c>
      <c r="H8" s="1">
        <f>[4]工作表2!$N$13</f>
        <v>73.142857142857139</v>
      </c>
      <c r="I8" s="1">
        <f>[4]工作表2!$N$14</f>
        <v>72.714285714285708</v>
      </c>
      <c r="J8" s="1">
        <f>[4]工作表2!$N$15</f>
        <v>72.078571428571436</v>
      </c>
    </row>
    <row r="9" spans="1:10" x14ac:dyDescent="0.25">
      <c r="A9" t="s">
        <v>7</v>
      </c>
      <c r="B9" s="1">
        <f>[5]工作表2!$N$6</f>
        <v>87.833333333333329</v>
      </c>
      <c r="C9" s="1">
        <f>[5]工作表2!$N$7</f>
        <v>88</v>
      </c>
      <c r="D9" s="1">
        <f>[5]工作表2!$N$8</f>
        <v>89.666666666666671</v>
      </c>
      <c r="E9" s="1">
        <f>[5]工作表2!$N$9</f>
        <v>86.833333333333329</v>
      </c>
      <c r="F9" s="1">
        <f>[5]工作表2!$N$10</f>
        <v>85.166666666666671</v>
      </c>
      <c r="G9" s="1">
        <f>[5]工作表2!$N$11</f>
        <v>85</v>
      </c>
      <c r="H9" s="1">
        <f>[5]工作表2!$N$12</f>
        <v>86.5</v>
      </c>
      <c r="I9" s="1">
        <f>[5]工作表2!$N$13</f>
        <v>89.333333333333329</v>
      </c>
      <c r="J9" s="1">
        <f>[5]工作表2!$N$14</f>
        <v>87.1111111111111</v>
      </c>
    </row>
    <row r="10" spans="1:10" x14ac:dyDescent="0.25">
      <c r="A10" t="s">
        <v>8</v>
      </c>
      <c r="B10" s="1">
        <f>[6]工作表2!$O$6</f>
        <v>85.1</v>
      </c>
      <c r="C10" s="1">
        <f>[6]工作表2!$O$7</f>
        <v>84.3</v>
      </c>
      <c r="D10" s="1">
        <f>[6]工作表2!$O$8</f>
        <v>85.8</v>
      </c>
      <c r="E10" s="1">
        <f>[6]工作表2!$O$9</f>
        <v>88.1</v>
      </c>
      <c r="F10" s="1">
        <f>[6]工作表2!$O$10</f>
        <v>85.6</v>
      </c>
      <c r="G10" s="1">
        <f>[6]工作表2!$O$11</f>
        <v>88.9</v>
      </c>
      <c r="H10" s="1">
        <f>[6]工作表2!$O$12</f>
        <v>87.9</v>
      </c>
      <c r="I10" s="1">
        <f>[6]工作表2!$O$13</f>
        <v>84.8</v>
      </c>
      <c r="J10" s="1">
        <f>[6]工作表2!$O$14</f>
        <v>86.01</v>
      </c>
    </row>
    <row r="11" spans="1:10" x14ac:dyDescent="0.25">
      <c r="A11" t="s">
        <v>9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t="s">
        <v>10</v>
      </c>
      <c r="B12" s="1">
        <f>[7]工作表2!$K$6</f>
        <v>88.666666666666671</v>
      </c>
      <c r="C12" s="1">
        <f>[7]工作表2!$K$7</f>
        <v>87.5</v>
      </c>
      <c r="D12" s="1">
        <f>[7]工作表2!$K$8</f>
        <v>88.5</v>
      </c>
      <c r="E12" s="1">
        <f>[7]工作表2!$K$9</f>
        <v>84.833333333333329</v>
      </c>
      <c r="F12" s="1">
        <f>[7]工作表2!$K$10</f>
        <v>87.5</v>
      </c>
      <c r="G12" s="1">
        <f>[7]工作表2!$K$11</f>
        <v>90</v>
      </c>
      <c r="H12" s="1">
        <f>[7]工作表2!$K$12</f>
        <v>84.666666666666671</v>
      </c>
      <c r="I12" s="1">
        <f>[7]工作表2!$K$13</f>
        <v>86.5</v>
      </c>
      <c r="J12" s="1">
        <f>[7]工作表2!$K$14</f>
        <v>87.616666666666674</v>
      </c>
    </row>
    <row r="13" spans="1:10" x14ac:dyDescent="0.25">
      <c r="A13" t="s">
        <v>11</v>
      </c>
      <c r="B13" s="1">
        <f>[8]工作表2!$L$7</f>
        <v>91.428571428571431</v>
      </c>
      <c r="C13" s="1">
        <f>[8]工作表2!$L$8</f>
        <v>91.428571428571431</v>
      </c>
      <c r="D13" s="1">
        <f>[8]工作表2!$L$9</f>
        <v>92.142857142857139</v>
      </c>
      <c r="E13" s="1">
        <f>[8]工作表2!$L$10</f>
        <v>90.714285714285708</v>
      </c>
      <c r="F13" s="1">
        <f>[8]工作表2!$L$11</f>
        <v>82.142857142857139</v>
      </c>
      <c r="G13" s="1">
        <f>[8]工作表2!$L$12</f>
        <v>82.142857142857139</v>
      </c>
      <c r="H13" s="1">
        <f>[8]工作表2!$L$13</f>
        <v>89.285714285714292</v>
      </c>
      <c r="I13" s="1">
        <f>[8]工作表2!$L$14</f>
        <v>90.714285714285708</v>
      </c>
      <c r="J13" s="1">
        <f>[8]工作表2!$L$15</f>
        <v>90.285714285714292</v>
      </c>
    </row>
    <row r="14" spans="1:10" x14ac:dyDescent="0.25">
      <c r="A14" t="s">
        <v>0</v>
      </c>
      <c r="B14" s="1">
        <f>[9]工作表2!$K$6</f>
        <v>90</v>
      </c>
      <c r="C14" s="1">
        <f>[9]工作表2!$K$7</f>
        <v>90</v>
      </c>
      <c r="D14" s="1">
        <f>[9]工作表2!$K$8</f>
        <v>90.833333333333329</v>
      </c>
      <c r="E14" s="1">
        <f>[9]工作表2!$K$9</f>
        <v>90.833333333333329</v>
      </c>
      <c r="F14" s="1">
        <f>[9]工作表2!$K$10</f>
        <v>89.166666666666671</v>
      </c>
      <c r="G14" s="1">
        <f>[9]工作表2!$K$11</f>
        <v>88.333333333333329</v>
      </c>
      <c r="H14" s="1">
        <f>[9]工作表2!$K$12</f>
        <v>88.333333333333329</v>
      </c>
      <c r="I14" s="1">
        <f>[9]工作表2!$K$13</f>
        <v>90</v>
      </c>
      <c r="J14" s="1">
        <f>[9]工作表2!$K$14</f>
        <v>90</v>
      </c>
    </row>
    <row r="15" spans="1:10" x14ac:dyDescent="0.25">
      <c r="A15" t="s">
        <v>12</v>
      </c>
      <c r="B15" s="1">
        <f>[10]工作表2!$G$6</f>
        <v>83</v>
      </c>
      <c r="C15" s="1">
        <f>[10]工作表2!$G$7</f>
        <v>83.333333333333329</v>
      </c>
      <c r="D15" s="1">
        <f>[10]工作表2!$G$8</f>
        <v>84.333333333333329</v>
      </c>
      <c r="E15" s="1">
        <f>[10]工作表2!$G$9</f>
        <v>85</v>
      </c>
      <c r="F15" s="1">
        <f>[10]工作表2!$G$10</f>
        <v>85</v>
      </c>
      <c r="G15" s="1">
        <f>[10]工作表2!$G$11</f>
        <v>90</v>
      </c>
      <c r="H15" s="1">
        <f>[10]工作表2!$G$12</f>
        <v>86.333333333333329</v>
      </c>
      <c r="I15" s="1">
        <f>[10]工作表2!$G$13</f>
        <v>85</v>
      </c>
      <c r="J15" s="1">
        <f>[10]工作表2!$G$14</f>
        <v>84.516666666666666</v>
      </c>
    </row>
    <row r="16" spans="1:10" x14ac:dyDescent="0.25">
      <c r="A16" t="s">
        <v>16</v>
      </c>
      <c r="B16" s="1">
        <f>[11]工作表2!$K$6</f>
        <v>85.5</v>
      </c>
      <c r="C16" s="1">
        <f>[11]工作表2!$K$7</f>
        <v>85.166666666666671</v>
      </c>
      <c r="D16" s="1">
        <f>[11]工作表2!$K$8</f>
        <v>85.666666666666671</v>
      </c>
      <c r="E16" s="1">
        <f>[11]工作表2!$K$9</f>
        <v>85.333333333333329</v>
      </c>
      <c r="F16" s="1">
        <f>[11]工作表2!$K$10</f>
        <v>80</v>
      </c>
      <c r="G16" s="1">
        <f>[11]工作表2!$K$11</f>
        <v>80</v>
      </c>
      <c r="H16" s="1">
        <f>[11]工作表2!$K$12</f>
        <v>84.5</v>
      </c>
      <c r="I16" s="1">
        <f>[11]工作表2!$K$13</f>
        <v>86.666666666666671</v>
      </c>
      <c r="J16" s="1">
        <f>[11]工作表2!$K$14</f>
        <v>84.658333333333331</v>
      </c>
    </row>
    <row r="17" spans="1:10" x14ac:dyDescent="0.25">
      <c r="A17" t="s">
        <v>13</v>
      </c>
      <c r="B17" s="1">
        <f>[12]工作表2!$N$6</f>
        <v>83.333333333333329</v>
      </c>
      <c r="C17" s="1">
        <f>[12]工作表2!$N$7</f>
        <v>83.333333333333329</v>
      </c>
      <c r="D17" s="1">
        <f>[12]工作表2!$N$8</f>
        <v>86.666666666666671</v>
      </c>
      <c r="E17" s="1">
        <f>[12]工作表2!$N$9</f>
        <v>85</v>
      </c>
      <c r="F17" s="1">
        <f>[12]工作表2!$N$10</f>
        <v>80</v>
      </c>
      <c r="G17" s="1">
        <f>[12]工作表2!$N$11</f>
        <v>0</v>
      </c>
      <c r="H17" s="1">
        <f>[12]工作表2!$N$12</f>
        <v>80</v>
      </c>
      <c r="I17" s="1">
        <f>[12]工作表2!$N$13</f>
        <v>83.333333333333329</v>
      </c>
      <c r="J17" s="1">
        <f>[12]工作表2!$N$14</f>
        <v>83.833333333333329</v>
      </c>
    </row>
    <row r="18" spans="1:10" x14ac:dyDescent="0.25">
      <c r="A18" t="s">
        <v>14</v>
      </c>
      <c r="B18" s="1">
        <f>[13]工作表2!$H$6</f>
        <v>87.666666666666671</v>
      </c>
      <c r="C18" s="1">
        <f>[13]工作表2!$H$7</f>
        <v>86.666666666666671</v>
      </c>
      <c r="D18" s="1">
        <f>[13]工作表2!$H$8</f>
        <v>88.666666666666671</v>
      </c>
      <c r="E18" s="1">
        <f>[13]工作表2!$H$9</f>
        <v>86.666666666666671</v>
      </c>
      <c r="F18" s="1">
        <f>[13]工作表2!$H$10</f>
        <v>87</v>
      </c>
      <c r="G18" s="1">
        <f>[13]工作表2!$H$11</f>
        <v>89.666666666666671</v>
      </c>
      <c r="H18" s="1">
        <f>[13]工作表2!$H$12</f>
        <v>89.333333333333329</v>
      </c>
      <c r="I18" s="1">
        <f>[13]工作表2!$H$13</f>
        <v>89</v>
      </c>
      <c r="J18" s="1">
        <f>[13]工作表2!$H$14</f>
        <v>88.066666666666677</v>
      </c>
    </row>
    <row r="20" spans="1:10" x14ac:dyDescent="0.25">
      <c r="A20" t="s">
        <v>17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t="s">
        <v>18</v>
      </c>
      <c r="B21" s="1">
        <f>[14]工作表2!$N$7</f>
        <v>83.333333333333329</v>
      </c>
      <c r="C21" s="1">
        <f>[14]工作表2!$N$8</f>
        <v>83.333333333333329</v>
      </c>
      <c r="D21" s="1">
        <f>[14]工作表2!$N$9</f>
        <v>90</v>
      </c>
      <c r="E21" s="1">
        <f>[14]工作表2!$N$10</f>
        <v>83.333333333333329</v>
      </c>
      <c r="F21" s="1">
        <f>[14]工作表2!$N$11</f>
        <v>78.333333333333329</v>
      </c>
      <c r="G21" s="1">
        <f>[14]工作表2!$N$12</f>
        <v>86.666666666666671</v>
      </c>
      <c r="H21" s="1">
        <f>[14]工作表2!$N$13</f>
        <v>86.666666666666671</v>
      </c>
      <c r="I21" s="1">
        <f>[14]工作表2!$N$14</f>
        <v>90</v>
      </c>
      <c r="J21" s="1">
        <f>[14]工作表2!$N$15</f>
        <v>85.833333333333329</v>
      </c>
    </row>
    <row r="22" spans="1:10" x14ac:dyDescent="0.25">
      <c r="A22" t="s">
        <v>19</v>
      </c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J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統計-數據</vt:lpstr>
      <vt:lpstr>統計-公式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2021-07-20T13:14:40Z</dcterms:created>
  <dcterms:modified xsi:type="dcterms:W3CDTF">2021-07-22T06:36:02Z</dcterms:modified>
</cp:coreProperties>
</file>