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2_圖表資料\規範4_統計課程&amp;Capstone\Capstone\"/>
    </mc:Choice>
  </mc:AlternateContent>
  <bookViews>
    <workbookView xWindow="0" yWindow="0" windowWidth="13875" windowHeight="7725"/>
  </bookViews>
  <sheets>
    <sheet name="109" sheetId="21" r:id="rId1"/>
    <sheet name="108" sheetId="23" r:id="rId2"/>
    <sheet name="107" sheetId="24" r:id="rId3"/>
    <sheet name="林昇洲" sheetId="12" r:id="rId4"/>
    <sheet name="徐國政" sheetId="20" r:id="rId5"/>
    <sheet name="王元凱" sheetId="4" r:id="rId6"/>
    <sheet name="余金郎" sheetId="6" r:id="rId7"/>
    <sheet name="林寬仁" sheetId="13" r:id="rId8"/>
    <sheet name="劉惠英" sheetId="14" r:id="rId9"/>
    <sheet name="劉鴻裕" sheetId="15" r:id="rId10"/>
    <sheet name="沈鼎嵐" sheetId="7" r:id="rId11"/>
    <sheet name="杜弘隆" sheetId="5" r:id="rId12"/>
    <sheet name="盛鐸" sheetId="19" r:id="rId13"/>
    <sheet name="曾乙立" sheetId="17" r:id="rId14"/>
    <sheet name="林正忠" sheetId="10" r:id="rId15"/>
    <sheet name="莊岳儒" sheetId="18" r:id="rId16"/>
    <sheet name="鄞永昌" sheetId="16" r:id="rId17"/>
  </sheets>
  <definedNames>
    <definedName name="_xlnm.Print_Area" localSheetId="2">'107'!$A$1:$R$37</definedName>
    <definedName name="_xlnm.Print_Area" localSheetId="1">'108'!$A$1:$R$37</definedName>
    <definedName name="_xlnm.Print_Area" localSheetId="0">'109'!$A$1:$R$37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4" l="1"/>
  <c r="E12" i="24"/>
  <c r="F12" i="24"/>
  <c r="G12" i="24"/>
  <c r="H12" i="24"/>
  <c r="I12" i="24"/>
  <c r="J12" i="24"/>
  <c r="K12" i="24"/>
  <c r="L12" i="24"/>
  <c r="M12" i="24"/>
  <c r="D24" i="24"/>
  <c r="E24" i="24"/>
  <c r="F24" i="24"/>
  <c r="G24" i="24"/>
  <c r="H24" i="24"/>
  <c r="I24" i="24"/>
  <c r="J24" i="24"/>
  <c r="K24" i="24"/>
  <c r="O36" i="24" s="1"/>
  <c r="L24" i="24"/>
  <c r="M24" i="24"/>
  <c r="N24" i="24"/>
  <c r="O24" i="24"/>
  <c r="O28" i="24"/>
  <c r="O29" i="24"/>
  <c r="O30" i="24"/>
  <c r="O31" i="24"/>
  <c r="O32" i="24"/>
  <c r="O33" i="24"/>
  <c r="O34" i="24"/>
  <c r="O35" i="24"/>
  <c r="D36" i="24"/>
  <c r="E36" i="24"/>
  <c r="F36" i="24"/>
  <c r="G36" i="24"/>
  <c r="H36" i="24"/>
  <c r="I36" i="24"/>
  <c r="J36" i="24"/>
  <c r="K36" i="24"/>
  <c r="L36" i="24"/>
  <c r="M36" i="24"/>
  <c r="N36" i="24"/>
  <c r="D12" i="23"/>
  <c r="E12" i="23"/>
  <c r="F12" i="23"/>
  <c r="G12" i="23"/>
  <c r="N36" i="23" s="1"/>
  <c r="H12" i="23"/>
  <c r="I12" i="23"/>
  <c r="J12" i="23"/>
  <c r="K12" i="23"/>
  <c r="L12" i="23"/>
  <c r="M12" i="23"/>
  <c r="D24" i="23"/>
  <c r="E24" i="23"/>
  <c r="F24" i="23"/>
  <c r="G24" i="23"/>
  <c r="H24" i="23"/>
  <c r="I24" i="23"/>
  <c r="J24" i="23"/>
  <c r="K24" i="23"/>
  <c r="L24" i="23"/>
  <c r="M24" i="23"/>
  <c r="N24" i="23"/>
  <c r="N28" i="23"/>
  <c r="N29" i="23"/>
  <c r="N30" i="23"/>
  <c r="N31" i="23"/>
  <c r="N32" i="23"/>
  <c r="N33" i="23"/>
  <c r="N34" i="23"/>
  <c r="N35" i="23"/>
  <c r="D36" i="23"/>
  <c r="E36" i="23"/>
  <c r="F36" i="23"/>
  <c r="G36" i="23"/>
  <c r="H36" i="23"/>
  <c r="I36" i="23"/>
  <c r="J36" i="23"/>
  <c r="K36" i="23"/>
  <c r="L36" i="23"/>
  <c r="M36" i="23"/>
  <c r="O29" i="21"/>
  <c r="O28" i="21"/>
  <c r="O30" i="21"/>
  <c r="O31" i="21"/>
  <c r="O32" i="21"/>
  <c r="O33" i="21"/>
  <c r="O34" i="21"/>
  <c r="O35" i="21"/>
  <c r="N36" i="21"/>
  <c r="N24" i="21"/>
  <c r="M36" i="21"/>
  <c r="L36" i="21"/>
  <c r="K36" i="21"/>
  <c r="J36" i="21"/>
  <c r="I36" i="21"/>
  <c r="H36" i="21"/>
  <c r="G36" i="21"/>
  <c r="F36" i="21"/>
  <c r="E36" i="21"/>
  <c r="D36" i="21"/>
  <c r="M24" i="21"/>
  <c r="L24" i="21"/>
  <c r="K24" i="21"/>
  <c r="J24" i="21"/>
  <c r="I24" i="21"/>
  <c r="H24" i="21"/>
  <c r="G24" i="21"/>
  <c r="F24" i="21"/>
  <c r="E24" i="21"/>
  <c r="D24" i="21"/>
  <c r="M12" i="21"/>
  <c r="L12" i="21"/>
  <c r="K12" i="21"/>
  <c r="J12" i="21"/>
  <c r="I12" i="21"/>
  <c r="H12" i="21"/>
  <c r="G12" i="21"/>
  <c r="F12" i="21"/>
  <c r="E12" i="21"/>
  <c r="O36" i="21" s="1"/>
  <c r="D12" i="21"/>
  <c r="D15" i="5"/>
  <c r="J14" i="20"/>
  <c r="I14" i="20"/>
  <c r="H14" i="20"/>
  <c r="G14" i="20"/>
  <c r="F14" i="20"/>
  <c r="E14" i="20"/>
  <c r="D14" i="20"/>
  <c r="C14" i="20"/>
  <c r="K14" i="20" s="1"/>
  <c r="B14" i="20"/>
  <c r="K13" i="20"/>
  <c r="K12" i="20"/>
  <c r="K11" i="20"/>
  <c r="K10" i="20"/>
  <c r="K9" i="20"/>
  <c r="K8" i="20"/>
  <c r="K7" i="20"/>
  <c r="K6" i="20"/>
  <c r="J14" i="19"/>
  <c r="I14" i="19"/>
  <c r="H14" i="19"/>
  <c r="G14" i="19"/>
  <c r="F14" i="19"/>
  <c r="E14" i="19"/>
  <c r="D14" i="19"/>
  <c r="C14" i="19"/>
  <c r="K14" i="19" s="1"/>
  <c r="B14" i="19"/>
  <c r="K13" i="19"/>
  <c r="K12" i="19"/>
  <c r="K11" i="19"/>
  <c r="K10" i="19"/>
  <c r="K9" i="19"/>
  <c r="K8" i="19"/>
  <c r="K7" i="19"/>
  <c r="K6" i="19"/>
  <c r="M14" i="18"/>
  <c r="L14" i="18"/>
  <c r="K14" i="18"/>
  <c r="J14" i="18"/>
  <c r="I14" i="18"/>
  <c r="H14" i="18"/>
  <c r="G14" i="18"/>
  <c r="F14" i="18"/>
  <c r="E14" i="18"/>
  <c r="N14" i="18" s="1"/>
  <c r="D14" i="18"/>
  <c r="C14" i="18"/>
  <c r="B14" i="18"/>
  <c r="N13" i="18"/>
  <c r="N12" i="18"/>
  <c r="N11" i="18"/>
  <c r="N10" i="18"/>
  <c r="N9" i="18"/>
  <c r="N8" i="18"/>
  <c r="N7" i="18"/>
  <c r="N6" i="18"/>
  <c r="F14" i="17"/>
  <c r="G14" i="17" s="1"/>
  <c r="E14" i="17"/>
  <c r="D14" i="17"/>
  <c r="C14" i="17"/>
  <c r="B14" i="17"/>
  <c r="G13" i="17"/>
  <c r="G12" i="17"/>
  <c r="G11" i="17"/>
  <c r="G10" i="17"/>
  <c r="G9" i="17"/>
  <c r="G8" i="17"/>
  <c r="G7" i="17"/>
  <c r="G6" i="17"/>
  <c r="G14" i="16"/>
  <c r="F14" i="16"/>
  <c r="E14" i="16"/>
  <c r="H14" i="16" s="1"/>
  <c r="D14" i="16"/>
  <c r="C14" i="16"/>
  <c r="B14" i="16"/>
  <c r="H13" i="16"/>
  <c r="H12" i="16"/>
  <c r="H11" i="16"/>
  <c r="H10" i="16"/>
  <c r="H9" i="16"/>
  <c r="H8" i="16"/>
  <c r="H7" i="16"/>
  <c r="H6" i="16"/>
  <c r="J14" i="15"/>
  <c r="I14" i="15"/>
  <c r="H14" i="15"/>
  <c r="G14" i="15"/>
  <c r="F14" i="15"/>
  <c r="E14" i="15"/>
  <c r="D14" i="15"/>
  <c r="C14" i="15"/>
  <c r="K14" i="15" s="1"/>
  <c r="B14" i="15"/>
  <c r="K13" i="15"/>
  <c r="K12" i="15"/>
  <c r="K11" i="15"/>
  <c r="K10" i="15"/>
  <c r="K9" i="15"/>
  <c r="K8" i="15"/>
  <c r="K7" i="15"/>
  <c r="K6" i="15"/>
  <c r="M14" i="14" l="1"/>
  <c r="L14" i="14"/>
  <c r="K14" i="14"/>
  <c r="J14" i="14"/>
  <c r="I14" i="14"/>
  <c r="H14" i="14"/>
  <c r="G14" i="14"/>
  <c r="N14" i="14" s="1"/>
  <c r="F14" i="14"/>
  <c r="E14" i="14"/>
  <c r="D14" i="14"/>
  <c r="C14" i="14"/>
  <c r="B14" i="14"/>
  <c r="N13" i="14"/>
  <c r="N12" i="14"/>
  <c r="N11" i="14"/>
  <c r="N10" i="14"/>
  <c r="N9" i="14"/>
  <c r="N8" i="14"/>
  <c r="N7" i="14"/>
  <c r="N6" i="14"/>
  <c r="N14" i="13"/>
  <c r="M14" i="13"/>
  <c r="L14" i="13"/>
  <c r="K14" i="13"/>
  <c r="J14" i="13"/>
  <c r="I14" i="13"/>
  <c r="F14" i="13"/>
  <c r="E14" i="13"/>
  <c r="D14" i="13"/>
  <c r="C14" i="13"/>
  <c r="O14" i="13" s="1"/>
  <c r="O13" i="13"/>
  <c r="O12" i="13"/>
  <c r="O11" i="13"/>
  <c r="O10" i="13"/>
  <c r="O9" i="13"/>
  <c r="O8" i="13"/>
  <c r="O7" i="13"/>
  <c r="O6" i="13"/>
  <c r="K14" i="12" l="1"/>
  <c r="J14" i="12"/>
  <c r="I14" i="12"/>
  <c r="H14" i="12"/>
  <c r="G14" i="12"/>
  <c r="F14" i="12"/>
  <c r="E14" i="12"/>
  <c r="L14" i="12" s="1"/>
  <c r="D14" i="12"/>
  <c r="C14" i="12"/>
  <c r="B14" i="12"/>
  <c r="L13" i="12"/>
  <c r="L12" i="12"/>
  <c r="L11" i="12"/>
  <c r="L10" i="12"/>
  <c r="L9" i="12"/>
  <c r="L8" i="12"/>
  <c r="L7" i="12"/>
  <c r="L6" i="12"/>
  <c r="J14" i="10" l="1"/>
  <c r="I14" i="10"/>
  <c r="H14" i="10"/>
  <c r="G14" i="10"/>
  <c r="F14" i="10"/>
  <c r="E14" i="10"/>
  <c r="D14" i="10"/>
  <c r="C14" i="10"/>
  <c r="K14" i="10" s="1"/>
  <c r="B14" i="10"/>
  <c r="K13" i="10"/>
  <c r="K12" i="10"/>
  <c r="K11" i="10"/>
  <c r="K10" i="10"/>
  <c r="K9" i="10"/>
  <c r="K8" i="10"/>
  <c r="K7" i="10"/>
  <c r="K6" i="10"/>
  <c r="J15" i="5" l="1"/>
  <c r="K15" i="5" s="1"/>
  <c r="I15" i="5"/>
  <c r="K7" i="5"/>
  <c r="K8" i="5"/>
  <c r="K9" i="5"/>
  <c r="K10" i="5"/>
  <c r="K11" i="5"/>
  <c r="K12" i="5"/>
  <c r="K13" i="5"/>
  <c r="K14" i="5"/>
  <c r="F8" i="5"/>
  <c r="F9" i="5"/>
  <c r="F10" i="5"/>
  <c r="F11" i="5"/>
  <c r="F12" i="5"/>
  <c r="F13" i="5"/>
  <c r="F14" i="5"/>
  <c r="F7" i="5"/>
  <c r="H15" i="5"/>
  <c r="G15" i="5"/>
  <c r="C15" i="5"/>
  <c r="F15" i="5" s="1"/>
  <c r="B15" i="5"/>
  <c r="K15" i="7"/>
  <c r="J15" i="7"/>
  <c r="I15" i="7"/>
  <c r="H15" i="7"/>
  <c r="G15" i="7"/>
  <c r="E15" i="7"/>
  <c r="D15" i="7"/>
  <c r="C15" i="7"/>
  <c r="L15" i="7" s="1"/>
  <c r="B15" i="7"/>
  <c r="L14" i="7"/>
  <c r="L13" i="7"/>
  <c r="L12" i="7"/>
  <c r="L11" i="7"/>
  <c r="L10" i="7"/>
  <c r="L9" i="7"/>
  <c r="L8" i="7"/>
  <c r="L7" i="7"/>
  <c r="N7" i="6" l="1"/>
  <c r="N8" i="6"/>
  <c r="N9" i="6"/>
  <c r="N10" i="6"/>
  <c r="N11" i="6"/>
  <c r="N12" i="6"/>
  <c r="N13" i="6"/>
  <c r="N14" i="6"/>
  <c r="B15" i="6"/>
  <c r="C15" i="6"/>
  <c r="D15" i="6"/>
  <c r="E15" i="6"/>
  <c r="F15" i="6"/>
  <c r="G15" i="6"/>
  <c r="H15" i="6"/>
  <c r="I15" i="6"/>
  <c r="N15" i="6" s="1"/>
  <c r="J15" i="6"/>
  <c r="K15" i="6"/>
  <c r="L15" i="6"/>
  <c r="M15" i="6"/>
  <c r="M15" i="4" l="1"/>
  <c r="N15" i="4" s="1"/>
  <c r="L15" i="4"/>
  <c r="K15" i="4"/>
  <c r="J15" i="4"/>
  <c r="I15" i="4"/>
  <c r="H15" i="4"/>
  <c r="G15" i="4"/>
  <c r="F15" i="4"/>
  <c r="E15" i="4"/>
  <c r="D15" i="4"/>
  <c r="C15" i="4"/>
  <c r="B15" i="4"/>
  <c r="N14" i="4"/>
  <c r="N13" i="4"/>
  <c r="N12" i="4"/>
  <c r="N11" i="4"/>
  <c r="N10" i="4"/>
  <c r="N9" i="4"/>
  <c r="N8" i="4"/>
  <c r="N7" i="4"/>
</calcChain>
</file>

<file path=xl/sharedStrings.xml><?xml version="1.0" encoding="utf-8"?>
<sst xmlns="http://schemas.openxmlformats.org/spreadsheetml/2006/main" count="566" uniqueCount="81">
  <si>
    <t>各組總分</t>
  </si>
  <si>
    <t>無專題生</t>
    <phoneticPr fontId="1" type="noConversion"/>
  </si>
  <si>
    <t>項次</t>
    <phoneticPr fontId="1" type="noConversion"/>
  </si>
  <si>
    <t>A組</t>
    <phoneticPr fontId="1" type="noConversion"/>
  </si>
  <si>
    <t>B組</t>
    <phoneticPr fontId="1" type="noConversion"/>
  </si>
  <si>
    <t>C組</t>
    <phoneticPr fontId="1" type="noConversion"/>
  </si>
  <si>
    <t>平均</t>
  </si>
  <si>
    <t xml:space="preserve">權重                       </t>
    <phoneticPr fontId="1" type="noConversion"/>
  </si>
  <si>
    <t>分數</t>
    <phoneticPr fontId="1" type="noConversion"/>
  </si>
  <si>
    <t>權重</t>
  </si>
  <si>
    <t>107-109學年度電機系大學部CAPSTONE課程評量表</t>
    <phoneticPr fontId="1" type="noConversion"/>
  </si>
  <si>
    <t>課程:專題實驗</t>
  </si>
  <si>
    <t xml:space="preserve">年級: 大三下(必修) </t>
  </si>
  <si>
    <t xml:space="preserve">教師: </t>
  </si>
  <si>
    <t>王元凱</t>
    <phoneticPr fontId="1" type="noConversion"/>
  </si>
  <si>
    <r>
      <t>教師評語</t>
    </r>
    <r>
      <rPr>
        <sz val="12"/>
        <color theme="1"/>
        <rFont val="Times New Roman"/>
        <family val="1"/>
      </rPr>
      <t>:</t>
    </r>
  </si>
  <si>
    <t>余金郎</t>
    <phoneticPr fontId="1" type="noConversion"/>
  </si>
  <si>
    <t>沈鼎嵐</t>
    <phoneticPr fontId="1" type="noConversion"/>
  </si>
  <si>
    <t>B組</t>
  </si>
  <si>
    <t>杜弘隆</t>
    <phoneticPr fontId="1" type="noConversion"/>
  </si>
  <si>
    <t>林正忠</t>
    <phoneticPr fontId="1" type="noConversion"/>
  </si>
  <si>
    <t>A組</t>
  </si>
  <si>
    <t xml:space="preserve">年級: 大三(必修) </t>
    <phoneticPr fontId="1" type="noConversion"/>
  </si>
  <si>
    <t>林昇洲</t>
    <phoneticPr fontId="1" type="noConversion"/>
  </si>
  <si>
    <t>各組總分</t>
    <phoneticPr fontId="1" type="noConversion"/>
  </si>
  <si>
    <t>林寬仁</t>
    <phoneticPr fontId="1" type="noConversion"/>
  </si>
  <si>
    <t>D組</t>
    <phoneticPr fontId="1" type="noConversion"/>
  </si>
  <si>
    <t>劉惠英</t>
    <phoneticPr fontId="1" type="noConversion"/>
  </si>
  <si>
    <t>劉鴻裕</t>
    <phoneticPr fontId="1" type="noConversion"/>
  </si>
  <si>
    <t>鄞永昌</t>
    <phoneticPr fontId="1" type="noConversion"/>
  </si>
  <si>
    <t>曾乙立</t>
    <phoneticPr fontId="1" type="noConversion"/>
  </si>
  <si>
    <t xml:space="preserve">年級: 大四上(必修) </t>
    <phoneticPr fontId="1" type="noConversion"/>
  </si>
  <si>
    <t>莊岳儒</t>
    <phoneticPr fontId="1" type="noConversion"/>
  </si>
  <si>
    <t>盛鐸</t>
    <phoneticPr fontId="1" type="noConversion"/>
  </si>
  <si>
    <t>徐國政</t>
    <phoneticPr fontId="1" type="noConversion"/>
  </si>
  <si>
    <t>B組</t>
    <phoneticPr fontId="1" type="noConversion"/>
  </si>
  <si>
    <r>
      <rPr>
        <b/>
        <sz val="12"/>
        <color theme="1"/>
        <rFont val="標楷體"/>
        <family val="4"/>
        <charset val="136"/>
      </rPr>
      <t>項次</t>
    </r>
    <phoneticPr fontId="1" type="noConversion"/>
  </si>
  <si>
    <r>
      <rPr>
        <b/>
        <sz val="12"/>
        <color theme="1"/>
        <rFont val="標楷體"/>
        <family val="4"/>
        <charset val="136"/>
      </rPr>
      <t>核心能力</t>
    </r>
  </si>
  <si>
    <r>
      <t>A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</si>
  <si>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B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</si>
  <si>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C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</si>
  <si>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D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</si>
  <si>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E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</si>
  <si>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F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</si>
  <si>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G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</si>
  <si>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H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</si>
  <si>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I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</si>
  <si>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rPr>
        <b/>
        <sz val="12"/>
        <color theme="1"/>
        <rFont val="標楷體"/>
        <family val="4"/>
        <charset val="136"/>
      </rPr>
      <t>分數</t>
    </r>
    <phoneticPr fontId="1" type="noConversion"/>
  </si>
  <si>
    <r>
      <rPr>
        <sz val="12"/>
        <color theme="1"/>
        <rFont val="標楷體"/>
        <family val="4"/>
        <charset val="136"/>
      </rPr>
      <t>運用數學、科學及電機工程知識的能力</t>
    </r>
  </si>
  <si>
    <r>
      <rPr>
        <sz val="12"/>
        <color rgb="FF000000"/>
        <rFont val="標楷體"/>
        <family val="4"/>
        <charset val="136"/>
      </rPr>
      <t>執行實驗、分析數據、驗證理論的能力</t>
    </r>
  </si>
  <si>
    <r>
      <rPr>
        <sz val="12"/>
        <color theme="1"/>
        <rFont val="標楷體"/>
        <family val="4"/>
        <charset val="136"/>
      </rPr>
      <t>電機工程軟硬體設計技術及使用專業工具的能力</t>
    </r>
  </si>
  <si>
    <r>
      <rPr>
        <sz val="12"/>
        <color rgb="FF000000"/>
        <rFont val="標楷體"/>
        <family val="4"/>
        <charset val="136"/>
      </rPr>
      <t>溝通、協調與團隊合作的能力</t>
    </r>
  </si>
  <si>
    <r>
      <rPr>
        <sz val="12"/>
        <color rgb="FF000000"/>
        <rFont val="標楷體"/>
        <family val="4"/>
        <charset val="136"/>
      </rPr>
      <t>理解全人教育、專業倫理及社會責任</t>
    </r>
  </si>
  <si>
    <r>
      <rPr>
        <sz val="12"/>
        <color rgb="FF000000"/>
        <rFont val="標楷體"/>
        <family val="4"/>
        <charset val="136"/>
      </rPr>
      <t>外語閱讀及表達的基本能力</t>
    </r>
  </si>
  <si>
    <r>
      <rPr>
        <sz val="12"/>
        <color theme="1"/>
        <rFont val="標楷體"/>
        <family val="4"/>
        <charset val="136"/>
      </rPr>
      <t>發掘、分析及處理問題的能力</t>
    </r>
  </si>
  <si>
    <r>
      <rPr>
        <sz val="12"/>
        <color theme="1"/>
        <rFont val="標楷體"/>
        <family val="4"/>
        <charset val="136"/>
      </rPr>
      <t>各組總分</t>
    </r>
  </si>
  <si>
    <r>
      <t>J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</si>
  <si>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K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</si>
  <si>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L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</si>
  <si>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M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</si>
  <si>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N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</si>
  <si>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O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</si>
  <si>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P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</si>
  <si>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Q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</si>
  <si>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R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</si>
  <si>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S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</si>
  <si>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T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</si>
  <si>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U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</si>
  <si>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V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</si>
  <si>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W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</si>
  <si>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X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</si>
  <si>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Y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</si>
  <si>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Z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</si>
  <si>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a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</si>
  <si>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b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</si>
  <si>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t>c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</si>
  <si>
    <r>
      <rPr>
        <b/>
        <sz val="12"/>
        <color theme="1"/>
        <rFont val="標楷體"/>
        <family val="4"/>
        <charset val="136"/>
      </rPr>
      <t>全班平均</t>
    </r>
    <phoneticPr fontId="1" type="noConversion"/>
  </si>
  <si>
    <r>
      <rPr>
        <sz val="12"/>
        <color theme="1"/>
        <rFont val="標楷體"/>
        <family val="4"/>
        <charset val="136"/>
      </rPr>
      <t>全班</t>
    </r>
    <r>
      <rPr>
        <sz val="12"/>
        <color theme="1"/>
        <rFont val="Times New Roman"/>
        <family val="1"/>
      </rPr>
      <t>:</t>
    </r>
    <r>
      <rPr>
        <sz val="12"/>
        <color theme="1"/>
        <rFont val="標楷體"/>
        <family val="4"/>
        <charset val="136"/>
      </rPr>
      <t>整體課程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所有學生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評量</t>
    </r>
    <phoneticPr fontId="1" type="noConversion"/>
  </si>
  <si>
    <r>
      <rPr>
        <b/>
        <sz val="12"/>
        <color theme="1"/>
        <rFont val="標楷體"/>
        <family val="4"/>
        <charset val="136"/>
      </rPr>
      <t>權重</t>
    </r>
    <r>
      <rPr>
        <b/>
        <sz val="12"/>
        <color theme="1"/>
        <rFont val="Times New Roman"/>
        <family val="1"/>
      </rPr>
      <t xml:space="preserve">                       </t>
    </r>
    <phoneticPr fontId="1" type="noConversion"/>
  </si>
  <si>
    <r>
      <rPr>
        <sz val="12"/>
        <color theme="1"/>
        <rFont val="標楷體"/>
        <family val="4"/>
        <charset val="136"/>
      </rPr>
      <t>瞭解電機工程技術對環境、社會及全球的影響，</t>
    </r>
    <r>
      <rPr>
        <sz val="12"/>
        <color theme="1"/>
        <rFont val="Times New Roman"/>
        <family val="1"/>
      </rPr>
      <t xml:space="preserve">             </t>
    </r>
    <r>
      <rPr>
        <sz val="12"/>
        <color theme="1"/>
        <rFont val="標楷體"/>
        <family val="4"/>
        <charset val="136"/>
      </rPr>
      <t>並培養持續學習的能力的影響</t>
    </r>
    <phoneticPr fontId="1" type="noConversion"/>
  </si>
  <si>
    <r>
      <t>d</t>
    </r>
    <r>
      <rPr>
        <b/>
        <sz val="12"/>
        <color theme="1"/>
        <rFont val="標楷體"/>
        <family val="4"/>
        <charset val="136"/>
      </rPr>
      <t>組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</si>
</sst>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_);[Red]\(0\)"/>
    <numFmt numFmtId="178" formatCode="0.0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.5"/>
      <color rgb="FF000000"/>
      <name val="Times New Roman"/>
      <family val="1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9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9" fontId="4" fillId="0" borderId="13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9" fontId="4" fillId="3" borderId="18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" fontId="4" fillId="0" borderId="19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0" fillId="0" borderId="17" xfId="0" applyBorder="1" applyAlignment="1">
      <alignment vertical="center"/>
    </xf>
    <xf numFmtId="0" fontId="4" fillId="0" borderId="0" xfId="0" applyFont="1">
      <alignment vertical="center"/>
    </xf>
    <xf numFmtId="176" fontId="4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77" fontId="4" fillId="0" borderId="19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178" fontId="4" fillId="0" borderId="19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9" fontId="7" fillId="0" borderId="10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justify" vertical="center" wrapText="1"/>
    </xf>
    <xf numFmtId="9" fontId="7" fillId="0" borderId="13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9" fontId="7" fillId="3" borderId="18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78" fontId="7" fillId="0" borderId="9" xfId="0" applyNumberFormat="1" applyFont="1" applyBorder="1" applyAlignment="1">
      <alignment horizontal="center" vertical="center" wrapText="1"/>
    </xf>
    <xf numFmtId="178" fontId="7" fillId="0" borderId="24" xfId="0" applyNumberFormat="1" applyFont="1" applyBorder="1" applyAlignment="1">
      <alignment horizontal="center" vertical="center" wrapText="1"/>
    </xf>
    <xf numFmtId="178" fontId="7" fillId="0" borderId="25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6"/>
  <sheetViews>
    <sheetView showGridLines="0" tabSelected="1" view="pageBreakPreview" zoomScaleNormal="100" zoomScaleSheetLayoutView="100" workbookViewId="0">
      <selection activeCell="E40" sqref="E40"/>
    </sheetView>
  </sheetViews>
  <sheetFormatPr defaultRowHeight="15.75" x14ac:dyDescent="0.25"/>
  <cols>
    <col min="1" max="1" width="9" style="33"/>
    <col min="2" max="2" width="6.5" style="33" customWidth="1"/>
    <col min="3" max="3" width="43.625" style="33" customWidth="1"/>
    <col min="4" max="5" width="6.375" style="33" bestFit="1" customWidth="1"/>
    <col min="6" max="16" width="6.75" style="33" customWidth="1"/>
    <col min="17" max="17" width="5.125" style="33" customWidth="1"/>
    <col min="18" max="18" width="5.5" style="33" customWidth="1"/>
    <col min="19" max="23" width="5.625" style="33" customWidth="1"/>
    <col min="24" max="16384" width="9" style="33"/>
  </cols>
  <sheetData>
    <row r="1" spans="2:14" ht="17.25" thickBot="1" x14ac:dyDescent="0.3">
      <c r="C1" s="33" t="s">
        <v>77</v>
      </c>
    </row>
    <row r="2" spans="2:14" ht="16.5" x14ac:dyDescent="0.25">
      <c r="B2" s="58" t="s">
        <v>36</v>
      </c>
      <c r="C2" s="60" t="s">
        <v>37</v>
      </c>
      <c r="D2" s="64" t="s">
        <v>38</v>
      </c>
      <c r="E2" s="65"/>
      <c r="F2" s="34" t="s">
        <v>39</v>
      </c>
      <c r="G2" s="34" t="s">
        <v>40</v>
      </c>
      <c r="H2" s="34" t="s">
        <v>41</v>
      </c>
      <c r="I2" s="34" t="s">
        <v>42</v>
      </c>
      <c r="J2" s="34" t="s">
        <v>43</v>
      </c>
      <c r="K2" s="34" t="s">
        <v>44</v>
      </c>
      <c r="L2" s="34" t="s">
        <v>45</v>
      </c>
      <c r="M2" s="34" t="s">
        <v>46</v>
      </c>
    </row>
    <row r="3" spans="2:14" ht="16.5" x14ac:dyDescent="0.25">
      <c r="B3" s="59"/>
      <c r="C3" s="61"/>
      <c r="D3" s="35" t="s">
        <v>78</v>
      </c>
      <c r="E3" s="36" t="s">
        <v>47</v>
      </c>
      <c r="F3" s="36" t="s">
        <v>47</v>
      </c>
      <c r="G3" s="36" t="s">
        <v>47</v>
      </c>
      <c r="H3" s="36" t="s">
        <v>47</v>
      </c>
      <c r="I3" s="36" t="s">
        <v>47</v>
      </c>
      <c r="J3" s="36" t="s">
        <v>47</v>
      </c>
      <c r="K3" s="36" t="s">
        <v>47</v>
      </c>
      <c r="L3" s="36" t="s">
        <v>47</v>
      </c>
      <c r="M3" s="36" t="s">
        <v>47</v>
      </c>
    </row>
    <row r="4" spans="2:14" ht="16.5" x14ac:dyDescent="0.25">
      <c r="B4" s="37">
        <v>1</v>
      </c>
      <c r="C4" s="38" t="s">
        <v>48</v>
      </c>
      <c r="D4" s="39">
        <v>0.15</v>
      </c>
      <c r="E4" s="40">
        <v>90</v>
      </c>
      <c r="F4" s="40">
        <v>88</v>
      </c>
      <c r="G4" s="40">
        <v>75</v>
      </c>
      <c r="H4" s="40">
        <v>92</v>
      </c>
      <c r="I4" s="40">
        <v>80</v>
      </c>
      <c r="J4" s="40">
        <v>90</v>
      </c>
      <c r="K4" s="40">
        <v>85</v>
      </c>
      <c r="L4" s="40">
        <v>85</v>
      </c>
      <c r="M4" s="40">
        <v>83</v>
      </c>
    </row>
    <row r="5" spans="2:14" ht="16.5" x14ac:dyDescent="0.25">
      <c r="B5" s="37">
        <v>2</v>
      </c>
      <c r="C5" s="41" t="s">
        <v>49</v>
      </c>
      <c r="D5" s="39">
        <v>0.15</v>
      </c>
      <c r="E5" s="40">
        <v>90</v>
      </c>
      <c r="F5" s="40">
        <v>88</v>
      </c>
      <c r="G5" s="40">
        <v>80</v>
      </c>
      <c r="H5" s="40">
        <v>90</v>
      </c>
      <c r="I5" s="40">
        <v>88</v>
      </c>
      <c r="J5" s="40">
        <v>90</v>
      </c>
      <c r="K5" s="40">
        <v>90</v>
      </c>
      <c r="L5" s="40">
        <v>85</v>
      </c>
      <c r="M5" s="40">
        <v>83</v>
      </c>
    </row>
    <row r="6" spans="2:14" ht="16.5" x14ac:dyDescent="0.25">
      <c r="B6" s="37">
        <v>3</v>
      </c>
      <c r="C6" s="38" t="s">
        <v>50</v>
      </c>
      <c r="D6" s="39">
        <v>0.2</v>
      </c>
      <c r="E6" s="40">
        <v>90</v>
      </c>
      <c r="F6" s="40">
        <v>88</v>
      </c>
      <c r="G6" s="40">
        <v>80</v>
      </c>
      <c r="H6" s="40">
        <v>90</v>
      </c>
      <c r="I6" s="40">
        <v>90</v>
      </c>
      <c r="J6" s="40">
        <v>85</v>
      </c>
      <c r="K6" s="40">
        <v>90</v>
      </c>
      <c r="L6" s="40">
        <v>85</v>
      </c>
      <c r="M6" s="40">
        <v>85</v>
      </c>
    </row>
    <row r="7" spans="2:14" ht="16.5" x14ac:dyDescent="0.25">
      <c r="B7" s="37">
        <v>4</v>
      </c>
      <c r="C7" s="41" t="s">
        <v>51</v>
      </c>
      <c r="D7" s="39">
        <v>0.15</v>
      </c>
      <c r="E7" s="40">
        <v>80</v>
      </c>
      <c r="F7" s="40">
        <v>85</v>
      </c>
      <c r="G7" s="40">
        <v>81</v>
      </c>
      <c r="H7" s="40">
        <v>91</v>
      </c>
      <c r="I7" s="40">
        <v>90</v>
      </c>
      <c r="J7" s="40">
        <v>90</v>
      </c>
      <c r="K7" s="40">
        <v>95</v>
      </c>
      <c r="L7" s="40">
        <v>90</v>
      </c>
      <c r="M7" s="40">
        <v>85</v>
      </c>
    </row>
    <row r="8" spans="2:14" ht="33" x14ac:dyDescent="0.25">
      <c r="B8" s="42">
        <v>5</v>
      </c>
      <c r="C8" s="43" t="s">
        <v>79</v>
      </c>
      <c r="D8" s="44">
        <v>0.1</v>
      </c>
      <c r="E8" s="45">
        <v>85</v>
      </c>
      <c r="F8" s="45">
        <v>85</v>
      </c>
      <c r="G8" s="45">
        <v>80</v>
      </c>
      <c r="H8" s="45">
        <v>88</v>
      </c>
      <c r="I8" s="45">
        <v>80</v>
      </c>
      <c r="J8" s="45">
        <v>90</v>
      </c>
      <c r="K8" s="45">
        <v>85</v>
      </c>
      <c r="L8" s="45">
        <v>85</v>
      </c>
      <c r="M8" s="45">
        <v>85</v>
      </c>
    </row>
    <row r="9" spans="2:14" ht="16.5" x14ac:dyDescent="0.25">
      <c r="B9" s="37">
        <v>6</v>
      </c>
      <c r="C9" s="41" t="s">
        <v>52</v>
      </c>
      <c r="D9" s="39">
        <v>0.05</v>
      </c>
      <c r="E9" s="40">
        <v>85</v>
      </c>
      <c r="F9" s="40">
        <v>90</v>
      </c>
      <c r="G9" s="40">
        <v>79</v>
      </c>
      <c r="H9" s="40">
        <v>88</v>
      </c>
      <c r="I9" s="40">
        <v>80</v>
      </c>
      <c r="J9" s="40">
        <v>90</v>
      </c>
      <c r="K9" s="40">
        <v>85</v>
      </c>
      <c r="L9" s="40">
        <v>85</v>
      </c>
      <c r="M9" s="40">
        <v>87</v>
      </c>
    </row>
    <row r="10" spans="2:14" ht="16.5" x14ac:dyDescent="0.25">
      <c r="B10" s="37">
        <v>7</v>
      </c>
      <c r="C10" s="41" t="s">
        <v>53</v>
      </c>
      <c r="D10" s="39">
        <v>0.1</v>
      </c>
      <c r="E10" s="40">
        <v>85</v>
      </c>
      <c r="F10" s="40">
        <v>88</v>
      </c>
      <c r="G10" s="40">
        <v>80</v>
      </c>
      <c r="H10" s="40">
        <v>90</v>
      </c>
      <c r="I10" s="40">
        <v>86</v>
      </c>
      <c r="J10" s="40">
        <v>85</v>
      </c>
      <c r="K10" s="40">
        <v>90</v>
      </c>
      <c r="L10" s="40">
        <v>88</v>
      </c>
      <c r="M10" s="40">
        <v>88</v>
      </c>
    </row>
    <row r="11" spans="2:14" ht="17.25" thickBot="1" x14ac:dyDescent="0.3">
      <c r="B11" s="46">
        <v>8</v>
      </c>
      <c r="C11" s="47" t="s">
        <v>54</v>
      </c>
      <c r="D11" s="48">
        <v>0.1</v>
      </c>
      <c r="E11" s="49">
        <v>92</v>
      </c>
      <c r="F11" s="49">
        <v>90</v>
      </c>
      <c r="G11" s="49">
        <v>82</v>
      </c>
      <c r="H11" s="49">
        <v>90</v>
      </c>
      <c r="I11" s="49">
        <v>85</v>
      </c>
      <c r="J11" s="49">
        <v>90</v>
      </c>
      <c r="K11" s="49">
        <v>95</v>
      </c>
      <c r="L11" s="49">
        <v>84</v>
      </c>
      <c r="M11" s="49">
        <v>85</v>
      </c>
    </row>
    <row r="12" spans="2:14" ht="17.25" thickTop="1" thickBot="1" x14ac:dyDescent="0.3">
      <c r="B12" s="62" t="s">
        <v>55</v>
      </c>
      <c r="C12" s="63"/>
      <c r="D12" s="50">
        <f>SUM(D4:D11)</f>
        <v>1</v>
      </c>
      <c r="E12" s="51">
        <f>D4*E4+D5*E5+D6*E6+D7*E7+D8*E8+D9*E9+D10*E10+D11*E11</f>
        <v>87.45</v>
      </c>
      <c r="F12" s="51">
        <f>D4*F4+D5*F5+D6*F6+D7*F7+D8*F8+D9*F9+D10*F10+D11*F11</f>
        <v>87.55</v>
      </c>
      <c r="G12" s="51">
        <f>D4*G4+D5*G5+D6*G6+D7*G7+D8*G8+D9*G9+D10*G10+D11*G11</f>
        <v>79.55</v>
      </c>
      <c r="H12" s="51">
        <f>D4*H4+D5*H5+D6*H6+D7*H7+D8*H8+D9*H9+D10*H10+D11*H11</f>
        <v>90.15</v>
      </c>
      <c r="I12" s="51">
        <f>D4*I4+D5*I5+D6*I6+D7*I7+D8*I8+D9*I9+D10*I10+D11*I11</f>
        <v>85.8</v>
      </c>
      <c r="J12" s="51">
        <f>D4*J4+D5*J5+D6*J6+D7*J7+D8*J8+D9*J9+D10*J10+D11*J11</f>
        <v>88.5</v>
      </c>
      <c r="K12" s="51">
        <f>D4*K4+D5*K5+D6*K6+D7*K7+D8*K8+D9*K9+D10*K10+D11*K11</f>
        <v>89.75</v>
      </c>
      <c r="L12" s="51">
        <f>D4*L4+D5*L5+D6*L6+D7*L7+D8*L8+D9*L9+D10*L10+D11*L11</f>
        <v>85.95</v>
      </c>
      <c r="M12" s="51">
        <f>D4*M4+D5*M5+D6*M6+D7*M7+D8*M8+D9*M9+D10*M10+D11*M11</f>
        <v>84.8</v>
      </c>
    </row>
    <row r="13" spans="2:14" ht="16.5" thickBot="1" x14ac:dyDescent="0.3"/>
    <row r="14" spans="2:14" ht="16.5" x14ac:dyDescent="0.25">
      <c r="B14" s="58" t="s">
        <v>36</v>
      </c>
      <c r="C14" s="60" t="s">
        <v>37</v>
      </c>
      <c r="D14" s="66" t="s">
        <v>56</v>
      </c>
      <c r="E14" s="67"/>
      <c r="F14" s="34" t="s">
        <v>57</v>
      </c>
      <c r="G14" s="34" t="s">
        <v>58</v>
      </c>
      <c r="H14" s="34" t="s">
        <v>59</v>
      </c>
      <c r="I14" s="34" t="s">
        <v>60</v>
      </c>
      <c r="J14" s="34" t="s">
        <v>61</v>
      </c>
      <c r="K14" s="34" t="s">
        <v>62</v>
      </c>
      <c r="L14" s="34" t="s">
        <v>63</v>
      </c>
      <c r="M14" s="34" t="s">
        <v>64</v>
      </c>
      <c r="N14" s="34" t="s">
        <v>65</v>
      </c>
    </row>
    <row r="15" spans="2:14" ht="16.5" x14ac:dyDescent="0.25">
      <c r="B15" s="59"/>
      <c r="C15" s="61"/>
      <c r="D15" s="35" t="s">
        <v>78</v>
      </c>
      <c r="E15" s="36" t="s">
        <v>47</v>
      </c>
      <c r="F15" s="36" t="s">
        <v>47</v>
      </c>
      <c r="G15" s="36" t="s">
        <v>47</v>
      </c>
      <c r="H15" s="36" t="s">
        <v>47</v>
      </c>
      <c r="I15" s="36" t="s">
        <v>47</v>
      </c>
      <c r="J15" s="36" t="s">
        <v>47</v>
      </c>
      <c r="K15" s="36" t="s">
        <v>47</v>
      </c>
      <c r="L15" s="36" t="s">
        <v>47</v>
      </c>
      <c r="M15" s="36" t="s">
        <v>47</v>
      </c>
      <c r="N15" s="36" t="s">
        <v>47</v>
      </c>
    </row>
    <row r="16" spans="2:14" ht="16.5" x14ac:dyDescent="0.25">
      <c r="B16" s="37">
        <v>1</v>
      </c>
      <c r="C16" s="38" t="s">
        <v>48</v>
      </c>
      <c r="D16" s="39">
        <v>0.15</v>
      </c>
      <c r="E16" s="40">
        <v>84</v>
      </c>
      <c r="F16" s="40">
        <v>86</v>
      </c>
      <c r="G16" s="40">
        <v>88</v>
      </c>
      <c r="H16" s="40">
        <v>80</v>
      </c>
      <c r="I16" s="40">
        <v>92</v>
      </c>
      <c r="J16" s="40">
        <v>92</v>
      </c>
      <c r="K16" s="40">
        <v>90</v>
      </c>
      <c r="L16" s="40">
        <v>85</v>
      </c>
      <c r="M16" s="40">
        <v>90</v>
      </c>
      <c r="N16" s="40">
        <v>80</v>
      </c>
    </row>
    <row r="17" spans="2:15" ht="16.5" x14ac:dyDescent="0.25">
      <c r="B17" s="37">
        <v>2</v>
      </c>
      <c r="C17" s="41" t="s">
        <v>49</v>
      </c>
      <c r="D17" s="39">
        <v>0.15</v>
      </c>
      <c r="E17" s="40">
        <v>85</v>
      </c>
      <c r="F17" s="40">
        <v>88</v>
      </c>
      <c r="G17" s="40">
        <v>85</v>
      </c>
      <c r="H17" s="40">
        <v>80</v>
      </c>
      <c r="I17" s="40">
        <v>92</v>
      </c>
      <c r="J17" s="40">
        <v>88</v>
      </c>
      <c r="K17" s="40">
        <v>90</v>
      </c>
      <c r="L17" s="40">
        <v>90</v>
      </c>
      <c r="M17" s="40">
        <v>90</v>
      </c>
      <c r="N17" s="40">
        <v>50</v>
      </c>
    </row>
    <row r="18" spans="2:15" ht="16.5" x14ac:dyDescent="0.25">
      <c r="B18" s="37">
        <v>3</v>
      </c>
      <c r="C18" s="38" t="s">
        <v>50</v>
      </c>
      <c r="D18" s="39">
        <v>0.2</v>
      </c>
      <c r="E18" s="40">
        <v>85</v>
      </c>
      <c r="F18" s="40">
        <v>88</v>
      </c>
      <c r="G18" s="40">
        <v>88</v>
      </c>
      <c r="H18" s="40">
        <v>80</v>
      </c>
      <c r="I18" s="40">
        <v>91</v>
      </c>
      <c r="J18" s="40">
        <v>91</v>
      </c>
      <c r="K18" s="40">
        <v>85</v>
      </c>
      <c r="L18" s="40">
        <v>90</v>
      </c>
      <c r="M18" s="40">
        <v>90</v>
      </c>
      <c r="N18" s="40">
        <v>80</v>
      </c>
    </row>
    <row r="19" spans="2:15" ht="16.5" x14ac:dyDescent="0.25">
      <c r="B19" s="37">
        <v>4</v>
      </c>
      <c r="C19" s="41" t="s">
        <v>51</v>
      </c>
      <c r="D19" s="39">
        <v>0.15</v>
      </c>
      <c r="E19" s="40">
        <v>90</v>
      </c>
      <c r="F19" s="40">
        <v>85</v>
      </c>
      <c r="G19" s="40">
        <v>88</v>
      </c>
      <c r="H19" s="40">
        <v>80</v>
      </c>
      <c r="I19" s="40">
        <v>85</v>
      </c>
      <c r="J19" s="40">
        <v>87</v>
      </c>
      <c r="K19" s="40">
        <v>90</v>
      </c>
      <c r="L19" s="40">
        <v>95</v>
      </c>
      <c r="M19" s="40">
        <v>80</v>
      </c>
      <c r="N19" s="40">
        <v>50</v>
      </c>
    </row>
    <row r="20" spans="2:15" ht="33" x14ac:dyDescent="0.25">
      <c r="B20" s="42">
        <v>5</v>
      </c>
      <c r="C20" s="43" t="s">
        <v>79</v>
      </c>
      <c r="D20" s="44">
        <v>0.1</v>
      </c>
      <c r="E20" s="45">
        <v>85</v>
      </c>
      <c r="F20" s="45">
        <v>85</v>
      </c>
      <c r="G20" s="45">
        <v>85</v>
      </c>
      <c r="H20" s="45">
        <v>80</v>
      </c>
      <c r="I20" s="45">
        <v>89</v>
      </c>
      <c r="J20" s="45">
        <v>90</v>
      </c>
      <c r="K20" s="45">
        <v>90</v>
      </c>
      <c r="L20" s="45">
        <v>85</v>
      </c>
      <c r="M20" s="45">
        <v>90</v>
      </c>
      <c r="N20" s="45">
        <v>90</v>
      </c>
    </row>
    <row r="21" spans="2:15" ht="16.5" x14ac:dyDescent="0.25">
      <c r="B21" s="37">
        <v>6</v>
      </c>
      <c r="C21" s="41" t="s">
        <v>52</v>
      </c>
      <c r="D21" s="39">
        <v>0.05</v>
      </c>
      <c r="E21" s="40">
        <v>87</v>
      </c>
      <c r="F21" s="40">
        <v>85</v>
      </c>
      <c r="G21" s="40">
        <v>85</v>
      </c>
      <c r="H21" s="40">
        <v>80</v>
      </c>
      <c r="I21" s="40">
        <v>91</v>
      </c>
      <c r="J21" s="40">
        <v>92</v>
      </c>
      <c r="K21" s="40">
        <v>90</v>
      </c>
      <c r="L21" s="40">
        <v>85</v>
      </c>
      <c r="M21" s="40">
        <v>100</v>
      </c>
      <c r="N21" s="40">
        <v>90</v>
      </c>
    </row>
    <row r="22" spans="2:15" ht="16.5" x14ac:dyDescent="0.25">
      <c r="B22" s="37">
        <v>7</v>
      </c>
      <c r="C22" s="41" t="s">
        <v>53</v>
      </c>
      <c r="D22" s="39">
        <v>0.1</v>
      </c>
      <c r="E22" s="40">
        <v>88</v>
      </c>
      <c r="F22" s="40">
        <v>85</v>
      </c>
      <c r="G22" s="40">
        <v>85</v>
      </c>
      <c r="H22" s="40">
        <v>80</v>
      </c>
      <c r="I22" s="40">
        <v>85</v>
      </c>
      <c r="J22" s="40">
        <v>87</v>
      </c>
      <c r="K22" s="40">
        <v>85</v>
      </c>
      <c r="L22" s="40">
        <v>90</v>
      </c>
      <c r="M22" s="40">
        <v>100</v>
      </c>
      <c r="N22" s="40">
        <v>80</v>
      </c>
    </row>
    <row r="23" spans="2:15" ht="17.25" thickBot="1" x14ac:dyDescent="0.3">
      <c r="B23" s="46">
        <v>8</v>
      </c>
      <c r="C23" s="47" t="s">
        <v>54</v>
      </c>
      <c r="D23" s="48">
        <v>0.1</v>
      </c>
      <c r="E23" s="49">
        <v>85</v>
      </c>
      <c r="F23" s="49">
        <v>86</v>
      </c>
      <c r="G23" s="49">
        <v>88</v>
      </c>
      <c r="H23" s="49">
        <v>80</v>
      </c>
      <c r="I23" s="49">
        <v>90</v>
      </c>
      <c r="J23" s="49">
        <v>88</v>
      </c>
      <c r="K23" s="49">
        <v>90</v>
      </c>
      <c r="L23" s="49">
        <v>95</v>
      </c>
      <c r="M23" s="49">
        <v>90</v>
      </c>
      <c r="N23" s="49">
        <v>80</v>
      </c>
    </row>
    <row r="24" spans="2:15" ht="17.25" thickTop="1" thickBot="1" x14ac:dyDescent="0.3">
      <c r="B24" s="62" t="s">
        <v>55</v>
      </c>
      <c r="C24" s="63"/>
      <c r="D24" s="50">
        <f>SUM(D16:D23)</f>
        <v>1</v>
      </c>
      <c r="E24" s="51">
        <f>D16*E16+D17*E17+D18*E18+D19*E19+D20*E20+D21*E21+D22*E22+D23*E23</f>
        <v>85.999999999999986</v>
      </c>
      <c r="F24" s="51">
        <f>D16*F16+D17*F17+D18*F18+D19*F19+D20*F20+D21*F21+D22*F22+D23*F23</f>
        <v>86.3</v>
      </c>
      <c r="G24" s="51">
        <f>D16*G16+D17*G17+D18*G18+D19*G19+D20*G20+D21*G21+D22*G22+D23*G23</f>
        <v>86.8</v>
      </c>
      <c r="H24" s="51">
        <f>D16*H16+D17*H17+D18*H18+D19*H19+D20*H20+D21*H21+D22*H22+D23*H23</f>
        <v>80</v>
      </c>
      <c r="I24" s="51">
        <f>D16*I16+D17*I17+D18*I18+D19*I19+D20*I20+D21*I21+D22*I22+D23*I23</f>
        <v>89.5</v>
      </c>
      <c r="J24" s="51">
        <f>D16*J16+D17*J17+D18*J18+D19*J19+D20*J20+D21*J21+D22*J22+D23*J23</f>
        <v>89.35</v>
      </c>
      <c r="K24" s="51">
        <f>D16*K16+D17*K17+D18*K18+D19*K19+D20*K20+D21*K21+D22*K22+D23*K23</f>
        <v>88.5</v>
      </c>
      <c r="L24" s="51">
        <f>D16*L16+D17*L17+D18*L18+D19*L19+D20*L20+D21*L21+D22*L22+D23*L23</f>
        <v>89.75</v>
      </c>
      <c r="M24" s="51">
        <f>D16*M16+D17*M17+D18*M18+D19*M19+D20*M20+D21*M21+D22*M22+D23*M23</f>
        <v>90</v>
      </c>
      <c r="N24" s="51">
        <f>D16*N16+D17*N17+D18*N18+D19*N19+D20*N20+D21*N21+D22*N22+D23*N23</f>
        <v>72.5</v>
      </c>
    </row>
    <row r="25" spans="2:15" ht="16.5" thickBot="1" x14ac:dyDescent="0.3"/>
    <row r="26" spans="2:15" ht="16.5" x14ac:dyDescent="0.25">
      <c r="B26" s="58" t="s">
        <v>36</v>
      </c>
      <c r="C26" s="60" t="s">
        <v>37</v>
      </c>
      <c r="D26" s="66" t="s">
        <v>66</v>
      </c>
      <c r="E26" s="67"/>
      <c r="F26" s="52" t="s">
        <v>67</v>
      </c>
      <c r="G26" s="34" t="s">
        <v>68</v>
      </c>
      <c r="H26" s="34" t="s">
        <v>69</v>
      </c>
      <c r="I26" s="34" t="s">
        <v>70</v>
      </c>
      <c r="J26" s="34" t="s">
        <v>71</v>
      </c>
      <c r="K26" s="34" t="s">
        <v>72</v>
      </c>
      <c r="L26" s="34" t="s">
        <v>73</v>
      </c>
      <c r="M26" s="34" t="s">
        <v>74</v>
      </c>
      <c r="N26" s="34" t="s">
        <v>75</v>
      </c>
      <c r="O26" s="68" t="s">
        <v>76</v>
      </c>
    </row>
    <row r="27" spans="2:15" ht="16.5" x14ac:dyDescent="0.25">
      <c r="B27" s="59"/>
      <c r="C27" s="61"/>
      <c r="D27" s="53" t="s">
        <v>78</v>
      </c>
      <c r="E27" s="54" t="s">
        <v>47</v>
      </c>
      <c r="F27" s="36" t="s">
        <v>47</v>
      </c>
      <c r="G27" s="36" t="s">
        <v>47</v>
      </c>
      <c r="H27" s="36" t="s">
        <v>47</v>
      </c>
      <c r="I27" s="36" t="s">
        <v>47</v>
      </c>
      <c r="J27" s="36" t="s">
        <v>47</v>
      </c>
      <c r="K27" s="36" t="s">
        <v>47</v>
      </c>
      <c r="L27" s="36" t="s">
        <v>47</v>
      </c>
      <c r="M27" s="36" t="s">
        <v>47</v>
      </c>
      <c r="N27" s="36" t="s">
        <v>47</v>
      </c>
      <c r="O27" s="69"/>
    </row>
    <row r="28" spans="2:15" ht="16.5" x14ac:dyDescent="0.25">
      <c r="B28" s="37">
        <v>1</v>
      </c>
      <c r="C28" s="38" t="s">
        <v>48</v>
      </c>
      <c r="D28" s="39">
        <v>0.15</v>
      </c>
      <c r="E28" s="40">
        <v>95</v>
      </c>
      <c r="F28" s="40">
        <v>90</v>
      </c>
      <c r="G28" s="40">
        <v>85</v>
      </c>
      <c r="H28" s="40">
        <v>78</v>
      </c>
      <c r="I28" s="40">
        <v>88</v>
      </c>
      <c r="J28" s="40">
        <v>89</v>
      </c>
      <c r="K28" s="40">
        <v>85</v>
      </c>
      <c r="L28" s="40">
        <v>85</v>
      </c>
      <c r="M28" s="40">
        <v>85</v>
      </c>
      <c r="N28" s="40">
        <v>88</v>
      </c>
      <c r="O28" s="55">
        <f>AVERAGE(E4:M4,E16:N16,E28:N28)</f>
        <v>86.310344827586206</v>
      </c>
    </row>
    <row r="29" spans="2:15" ht="16.5" x14ac:dyDescent="0.25">
      <c r="B29" s="37">
        <v>2</v>
      </c>
      <c r="C29" s="41" t="s">
        <v>49</v>
      </c>
      <c r="D29" s="39">
        <v>0.15</v>
      </c>
      <c r="E29" s="40">
        <v>90</v>
      </c>
      <c r="F29" s="40">
        <v>90</v>
      </c>
      <c r="G29" s="40">
        <v>87</v>
      </c>
      <c r="H29" s="40">
        <v>77</v>
      </c>
      <c r="I29" s="40">
        <v>90</v>
      </c>
      <c r="J29" s="40">
        <v>89</v>
      </c>
      <c r="K29" s="40">
        <v>85</v>
      </c>
      <c r="L29" s="40">
        <v>85</v>
      </c>
      <c r="M29" s="40">
        <v>85</v>
      </c>
      <c r="N29" s="40">
        <v>87</v>
      </c>
      <c r="O29" s="55">
        <f>AVERAGE(E5:M5,E17:N17,E29:N29)</f>
        <v>85.758620689655174</v>
      </c>
    </row>
    <row r="30" spans="2:15" ht="16.5" x14ac:dyDescent="0.25">
      <c r="B30" s="37">
        <v>3</v>
      </c>
      <c r="C30" s="38" t="s">
        <v>50</v>
      </c>
      <c r="D30" s="39">
        <v>0.2</v>
      </c>
      <c r="E30" s="40">
        <v>90</v>
      </c>
      <c r="F30" s="40">
        <v>90</v>
      </c>
      <c r="G30" s="40">
        <v>88</v>
      </c>
      <c r="H30" s="40">
        <v>80</v>
      </c>
      <c r="I30" s="40">
        <v>85</v>
      </c>
      <c r="J30" s="40">
        <v>86</v>
      </c>
      <c r="K30" s="40">
        <v>90</v>
      </c>
      <c r="L30" s="40">
        <v>90</v>
      </c>
      <c r="M30" s="40">
        <v>85</v>
      </c>
      <c r="N30" s="40">
        <v>90</v>
      </c>
      <c r="O30" s="55">
        <f t="shared" ref="O30:O35" si="0">AVERAGE(E6:M6,E18:N18,E30:N30)</f>
        <v>87.068965517241381</v>
      </c>
    </row>
    <row r="31" spans="2:15" ht="16.5" x14ac:dyDescent="0.25">
      <c r="B31" s="37">
        <v>4</v>
      </c>
      <c r="C31" s="41" t="s">
        <v>51</v>
      </c>
      <c r="D31" s="39">
        <v>0.15</v>
      </c>
      <c r="E31" s="40">
        <v>95</v>
      </c>
      <c r="F31" s="40">
        <v>90</v>
      </c>
      <c r="G31" s="40">
        <v>88</v>
      </c>
      <c r="H31" s="40">
        <v>83</v>
      </c>
      <c r="I31" s="40">
        <v>88</v>
      </c>
      <c r="J31" s="40">
        <v>87</v>
      </c>
      <c r="K31" s="40">
        <v>90</v>
      </c>
      <c r="L31" s="40">
        <v>90</v>
      </c>
      <c r="M31" s="40">
        <v>90</v>
      </c>
      <c r="N31" s="40">
        <v>88</v>
      </c>
      <c r="O31" s="55">
        <f t="shared" si="0"/>
        <v>86.41379310344827</v>
      </c>
    </row>
    <row r="32" spans="2:15" ht="33" x14ac:dyDescent="0.25">
      <c r="B32" s="42">
        <v>5</v>
      </c>
      <c r="C32" s="43" t="s">
        <v>79</v>
      </c>
      <c r="D32" s="44">
        <v>0.1</v>
      </c>
      <c r="E32" s="45">
        <v>95</v>
      </c>
      <c r="F32" s="45">
        <v>90</v>
      </c>
      <c r="G32" s="45">
        <v>85</v>
      </c>
      <c r="H32" s="45">
        <v>85</v>
      </c>
      <c r="I32" s="45">
        <v>80</v>
      </c>
      <c r="J32" s="45">
        <v>80</v>
      </c>
      <c r="K32" s="45">
        <v>80</v>
      </c>
      <c r="L32" s="45">
        <v>80</v>
      </c>
      <c r="M32" s="45">
        <v>80</v>
      </c>
      <c r="N32" s="45">
        <v>87</v>
      </c>
      <c r="O32" s="55">
        <f t="shared" si="0"/>
        <v>85.310344827586206</v>
      </c>
    </row>
    <row r="33" spans="2:15" ht="16.5" x14ac:dyDescent="0.25">
      <c r="B33" s="37">
        <v>6</v>
      </c>
      <c r="C33" s="41" t="s">
        <v>52</v>
      </c>
      <c r="D33" s="39">
        <v>0.05</v>
      </c>
      <c r="E33" s="40">
        <v>90</v>
      </c>
      <c r="F33" s="40">
        <v>90</v>
      </c>
      <c r="G33" s="40">
        <v>90</v>
      </c>
      <c r="H33" s="40">
        <v>90</v>
      </c>
      <c r="I33" s="40">
        <v>80</v>
      </c>
      <c r="J33" s="40">
        <v>80</v>
      </c>
      <c r="K33" s="40">
        <v>0</v>
      </c>
      <c r="L33" s="40">
        <v>0</v>
      </c>
      <c r="M33" s="40">
        <v>0</v>
      </c>
      <c r="N33" s="40">
        <v>91</v>
      </c>
      <c r="O33" s="55">
        <f t="shared" si="0"/>
        <v>78.103448275862064</v>
      </c>
    </row>
    <row r="34" spans="2:15" ht="16.5" x14ac:dyDescent="0.25">
      <c r="B34" s="37">
        <v>7</v>
      </c>
      <c r="C34" s="41" t="s">
        <v>53</v>
      </c>
      <c r="D34" s="39">
        <v>0.1</v>
      </c>
      <c r="E34" s="40">
        <v>80</v>
      </c>
      <c r="F34" s="40">
        <v>90</v>
      </c>
      <c r="G34" s="40">
        <v>88</v>
      </c>
      <c r="H34" s="40">
        <v>83</v>
      </c>
      <c r="I34" s="40">
        <v>85</v>
      </c>
      <c r="J34" s="40">
        <v>85</v>
      </c>
      <c r="K34" s="40">
        <v>80</v>
      </c>
      <c r="L34" s="40">
        <v>80</v>
      </c>
      <c r="M34" s="40">
        <v>80</v>
      </c>
      <c r="N34" s="40">
        <v>90</v>
      </c>
      <c r="O34" s="55">
        <f t="shared" si="0"/>
        <v>85.724137931034477</v>
      </c>
    </row>
    <row r="35" spans="2:15" ht="17.25" thickBot="1" x14ac:dyDescent="0.3">
      <c r="B35" s="46">
        <v>8</v>
      </c>
      <c r="C35" s="47" t="s">
        <v>54</v>
      </c>
      <c r="D35" s="48">
        <v>0.1</v>
      </c>
      <c r="E35" s="49">
        <v>85</v>
      </c>
      <c r="F35" s="49">
        <v>90</v>
      </c>
      <c r="G35" s="49">
        <v>85</v>
      </c>
      <c r="H35" s="49">
        <v>85</v>
      </c>
      <c r="I35" s="49">
        <v>89</v>
      </c>
      <c r="J35" s="49">
        <v>88</v>
      </c>
      <c r="K35" s="49">
        <v>85</v>
      </c>
      <c r="L35" s="49">
        <v>85</v>
      </c>
      <c r="M35" s="49">
        <v>85</v>
      </c>
      <c r="N35" s="49">
        <v>89</v>
      </c>
      <c r="O35" s="56">
        <f t="shared" si="0"/>
        <v>87.275862068965523</v>
      </c>
    </row>
    <row r="36" spans="2:15" ht="17.25" thickTop="1" thickBot="1" x14ac:dyDescent="0.3">
      <c r="B36" s="62" t="s">
        <v>55</v>
      </c>
      <c r="C36" s="63"/>
      <c r="D36" s="50">
        <f>SUM(D28:D35)</f>
        <v>1</v>
      </c>
      <c r="E36" s="51">
        <f>D28*E28+D29*E29+D30*E30+D31*E31+D32*E32+D33*E33+D34*E34+D35*E35</f>
        <v>90.5</v>
      </c>
      <c r="F36" s="51">
        <f>D28*F28+D29*F29+D30*F30+D31*F31+D32*F32+D33*F33+D34*F34+D35*F35</f>
        <v>90</v>
      </c>
      <c r="G36" s="51">
        <f>D28*G28+D29*G29+D30*G30+D31*G31+D32*G32+D33*G33+D34*G34+D35*G35</f>
        <v>86.899999999999991</v>
      </c>
      <c r="H36" s="51">
        <f>D28*H28+D29*H29+D30*H30+D31*H31+D32*H32+D33*H33+D34*H34+D35*H35</f>
        <v>81.5</v>
      </c>
      <c r="I36" s="51">
        <f>D28*I28+D29*I29+D30*I30+D31*I31+D32*I32+D33*I33+D34*I34+D35*I35</f>
        <v>86.300000000000011</v>
      </c>
      <c r="J36" s="51">
        <f>D28*J28+D29*J29+D30*J30+D31*J31+D32*J32+D33*J33+D34*J34+D35*J35</f>
        <v>86.249999999999986</v>
      </c>
      <c r="K36" s="51">
        <f>D28*K28+D29*K29+D30*K30+D31*K31+D32*K32+D33*K33+D34*K34+D35*K35</f>
        <v>81.5</v>
      </c>
      <c r="L36" s="51">
        <f>D28*L28+D29*L29+D30*L30+D31*L31+D32*L32+D33*L33+D34*L34+D35*L35</f>
        <v>81.5</v>
      </c>
      <c r="M36" s="51">
        <f>D28*M28+D29*M29+D30*M30+D31*M31+D32*M32+D33*M33+D34*M34+D35*M35</f>
        <v>80.5</v>
      </c>
      <c r="N36" s="51">
        <f>D28*N28+D29*N29+D30*N30+D31*N31+D32*N32+D33*N33+D34*N34+D35*N35</f>
        <v>88.600000000000009</v>
      </c>
      <c r="O36" s="57">
        <f t="shared" ref="O36" si="1">AVERAGE(E12:M12,E24:N24,E36:N36)</f>
        <v>85.922413793103445</v>
      </c>
    </row>
  </sheetData>
  <mergeCells count="13">
    <mergeCell ref="D2:E2"/>
    <mergeCell ref="B12:C12"/>
    <mergeCell ref="D26:E26"/>
    <mergeCell ref="O26:O27"/>
    <mergeCell ref="D14:E14"/>
    <mergeCell ref="B14:B15"/>
    <mergeCell ref="C14:C15"/>
    <mergeCell ref="B24:C24"/>
    <mergeCell ref="B26:B27"/>
    <mergeCell ref="C26:C27"/>
    <mergeCell ref="B36:C36"/>
    <mergeCell ref="B2:B3"/>
    <mergeCell ref="C2:C3"/>
  </mergeCells>
  <phoneticPr fontId="1" type="noConversion"/>
  <pageMargins left="0.7" right="0.7" top="0.75" bottom="0.75" header="0.3" footer="0.3"/>
  <pageSetup paperSize="9" scale="77" orientation="landscape" r:id="rId1"/>
  <ignoredErrors>
    <ignoredError sqref="O29:O34 O35 O2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="85" zoomScaleNormal="85" workbookViewId="0">
      <selection activeCell="I6" sqref="I6:J13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4" ht="26.25" customHeight="1" x14ac:dyDescent="0.25">
      <c r="A1" s="70" t="s">
        <v>10</v>
      </c>
      <c r="B1" s="70"/>
      <c r="C1" s="70"/>
      <c r="D1" s="70"/>
      <c r="E1" s="70"/>
    </row>
    <row r="3" spans="1:14" ht="24" customHeight="1" x14ac:dyDescent="0.25">
      <c r="A3" s="19" t="s">
        <v>11</v>
      </c>
      <c r="B3" s="19" t="s">
        <v>12</v>
      </c>
      <c r="E3" t="s">
        <v>28</v>
      </c>
    </row>
    <row r="4" spans="1:14" ht="17.25" thickBot="1" x14ac:dyDescent="0.3">
      <c r="B4" s="71">
        <v>1091</v>
      </c>
      <c r="C4" s="71"/>
      <c r="D4" s="71"/>
      <c r="E4" s="71">
        <v>1081</v>
      </c>
      <c r="F4" s="71"/>
      <c r="G4" s="71"/>
      <c r="H4" s="71">
        <v>1071</v>
      </c>
      <c r="I4" s="71"/>
      <c r="J4" s="71"/>
    </row>
    <row r="5" spans="1:14" ht="24.75" customHeight="1" x14ac:dyDescent="0.25">
      <c r="A5" s="15" t="s">
        <v>2</v>
      </c>
      <c r="B5" s="1" t="s">
        <v>7</v>
      </c>
      <c r="C5" s="22" t="s">
        <v>3</v>
      </c>
      <c r="D5" s="16" t="s">
        <v>4</v>
      </c>
      <c r="E5" s="1" t="s">
        <v>7</v>
      </c>
      <c r="F5" s="22" t="s">
        <v>3</v>
      </c>
      <c r="G5" s="16" t="s">
        <v>4</v>
      </c>
      <c r="H5" s="1" t="s">
        <v>7</v>
      </c>
      <c r="I5" s="22" t="s">
        <v>3</v>
      </c>
      <c r="J5" s="16" t="s">
        <v>4</v>
      </c>
      <c r="K5" s="17" t="s">
        <v>6</v>
      </c>
      <c r="M5" s="23"/>
      <c r="N5" s="23"/>
    </row>
    <row r="6" spans="1:14" ht="37.5" customHeight="1" x14ac:dyDescent="0.25">
      <c r="A6" s="3">
        <v>1</v>
      </c>
      <c r="B6" s="4">
        <v>0.25</v>
      </c>
      <c r="C6" s="5">
        <v>92</v>
      </c>
      <c r="D6" s="5">
        <v>92</v>
      </c>
      <c r="E6" s="4">
        <v>0.25</v>
      </c>
      <c r="F6" s="5">
        <v>89</v>
      </c>
      <c r="G6" s="5">
        <v>81</v>
      </c>
      <c r="H6" s="4">
        <v>0.25</v>
      </c>
      <c r="I6" s="5">
        <v>88</v>
      </c>
      <c r="J6" s="5">
        <v>90</v>
      </c>
      <c r="K6" s="6">
        <f>AVERAGE(C6,D6,F6:G6,I6:J6)</f>
        <v>88.666666666666671</v>
      </c>
      <c r="M6" s="23"/>
      <c r="N6" s="23"/>
    </row>
    <row r="7" spans="1:14" ht="30.75" customHeight="1" x14ac:dyDescent="0.25">
      <c r="A7" s="3">
        <v>2</v>
      </c>
      <c r="B7" s="4">
        <v>0.1</v>
      </c>
      <c r="C7" s="5">
        <v>92</v>
      </c>
      <c r="D7" s="5">
        <v>88</v>
      </c>
      <c r="E7" s="4">
        <v>0.1</v>
      </c>
      <c r="F7" s="5">
        <v>85</v>
      </c>
      <c r="G7" s="5">
        <v>84</v>
      </c>
      <c r="H7" s="4">
        <v>0.1</v>
      </c>
      <c r="I7" s="5">
        <v>88</v>
      </c>
      <c r="J7" s="5">
        <v>88</v>
      </c>
      <c r="K7" s="6">
        <f t="shared" ref="K7:K13" si="0">AVERAGE(C7,D7,F7:G7,I7:J7)</f>
        <v>87.5</v>
      </c>
      <c r="M7" s="23"/>
      <c r="N7" s="23"/>
    </row>
    <row r="8" spans="1:14" ht="27.75" customHeight="1" x14ac:dyDescent="0.25">
      <c r="A8" s="3">
        <v>3</v>
      </c>
      <c r="B8" s="4">
        <v>0.3</v>
      </c>
      <c r="C8" s="5">
        <v>91</v>
      </c>
      <c r="D8" s="5">
        <v>91</v>
      </c>
      <c r="E8" s="4">
        <v>0.3</v>
      </c>
      <c r="F8" s="5">
        <v>90</v>
      </c>
      <c r="G8" s="5">
        <v>80</v>
      </c>
      <c r="H8" s="4">
        <v>0.3</v>
      </c>
      <c r="I8" s="5">
        <v>89</v>
      </c>
      <c r="J8" s="5">
        <v>90</v>
      </c>
      <c r="K8" s="6">
        <f t="shared" si="0"/>
        <v>88.5</v>
      </c>
      <c r="M8" s="23"/>
      <c r="N8" s="23"/>
    </row>
    <row r="9" spans="1:14" ht="31.5" customHeight="1" x14ac:dyDescent="0.25">
      <c r="A9" s="3">
        <v>4</v>
      </c>
      <c r="B9" s="4">
        <v>0.1</v>
      </c>
      <c r="C9" s="5">
        <v>85</v>
      </c>
      <c r="D9" s="5">
        <v>87</v>
      </c>
      <c r="E9" s="4">
        <v>0.1</v>
      </c>
      <c r="F9" s="5">
        <v>85</v>
      </c>
      <c r="G9" s="5">
        <v>81</v>
      </c>
      <c r="H9" s="4">
        <v>0.1</v>
      </c>
      <c r="I9" s="5">
        <v>88</v>
      </c>
      <c r="J9" s="5">
        <v>83</v>
      </c>
      <c r="K9" s="6">
        <f t="shared" si="0"/>
        <v>84.833333333333329</v>
      </c>
      <c r="M9" s="23"/>
      <c r="N9" s="23"/>
    </row>
    <row r="10" spans="1:14" ht="39.75" customHeight="1" x14ac:dyDescent="0.25">
      <c r="A10" s="7">
        <v>5</v>
      </c>
      <c r="B10" s="8">
        <v>0.05</v>
      </c>
      <c r="C10" s="9">
        <v>89</v>
      </c>
      <c r="D10" s="9">
        <v>90</v>
      </c>
      <c r="E10" s="8">
        <v>0.05</v>
      </c>
      <c r="F10" s="9">
        <v>93</v>
      </c>
      <c r="G10" s="9">
        <v>83</v>
      </c>
      <c r="H10" s="8">
        <v>0.05</v>
      </c>
      <c r="I10" s="9">
        <v>85</v>
      </c>
      <c r="J10" s="9">
        <v>85</v>
      </c>
      <c r="K10" s="6">
        <f t="shared" si="0"/>
        <v>87.5</v>
      </c>
      <c r="M10" s="23"/>
      <c r="N10" s="23"/>
    </row>
    <row r="11" spans="1:14" ht="28.5" customHeight="1" x14ac:dyDescent="0.25">
      <c r="A11" s="3">
        <v>6</v>
      </c>
      <c r="B11" s="4">
        <v>0.05</v>
      </c>
      <c r="C11" s="5">
        <v>91</v>
      </c>
      <c r="D11" s="5">
        <v>92</v>
      </c>
      <c r="E11" s="4">
        <v>0.05</v>
      </c>
      <c r="F11" s="5">
        <v>89</v>
      </c>
      <c r="G11" s="5">
        <v>88</v>
      </c>
      <c r="H11" s="4">
        <v>0.05</v>
      </c>
      <c r="I11" s="5">
        <v>90</v>
      </c>
      <c r="J11" s="5">
        <v>90</v>
      </c>
      <c r="K11" s="6">
        <f t="shared" si="0"/>
        <v>90</v>
      </c>
      <c r="M11" s="23"/>
      <c r="N11" s="23"/>
    </row>
    <row r="12" spans="1:14" ht="30.75" customHeight="1" x14ac:dyDescent="0.25">
      <c r="A12" s="3">
        <v>7</v>
      </c>
      <c r="B12" s="4">
        <v>0.1</v>
      </c>
      <c r="C12" s="5">
        <v>85</v>
      </c>
      <c r="D12" s="5">
        <v>87</v>
      </c>
      <c r="E12" s="4">
        <v>0.1</v>
      </c>
      <c r="F12" s="5">
        <v>81</v>
      </c>
      <c r="G12" s="5">
        <v>82</v>
      </c>
      <c r="H12" s="4">
        <v>0.1</v>
      </c>
      <c r="I12" s="5">
        <v>88</v>
      </c>
      <c r="J12" s="5">
        <v>85</v>
      </c>
      <c r="K12" s="6">
        <f t="shared" si="0"/>
        <v>84.666666666666671</v>
      </c>
      <c r="M12" s="23"/>
      <c r="N12" s="23"/>
    </row>
    <row r="13" spans="1:14" ht="36.75" customHeight="1" thickBot="1" x14ac:dyDescent="0.3">
      <c r="A13" s="10">
        <v>8</v>
      </c>
      <c r="B13" s="11">
        <v>0.05</v>
      </c>
      <c r="C13" s="12">
        <v>90</v>
      </c>
      <c r="D13" s="12">
        <v>88</v>
      </c>
      <c r="E13" s="11">
        <v>0.05</v>
      </c>
      <c r="F13" s="12">
        <v>91</v>
      </c>
      <c r="G13" s="12">
        <v>82</v>
      </c>
      <c r="H13" s="11">
        <v>0.05</v>
      </c>
      <c r="I13" s="12">
        <v>83</v>
      </c>
      <c r="J13" s="12">
        <v>85</v>
      </c>
      <c r="K13" s="6">
        <f t="shared" si="0"/>
        <v>86.5</v>
      </c>
    </row>
    <row r="14" spans="1:14" ht="38.25" customHeight="1" thickTop="1" thickBot="1" x14ac:dyDescent="0.3">
      <c r="A14" s="18" t="s">
        <v>0</v>
      </c>
      <c r="B14" s="13">
        <f>SUM(B6:B13)</f>
        <v>1</v>
      </c>
      <c r="C14" s="20">
        <f>B6*C6+B7*C7+B8*C8+B9*C9+B10*C10+B11*C11+B12*C12+B13*C13</f>
        <v>90</v>
      </c>
      <c r="D14" s="14">
        <f>B6*D6+B7*D7+B8*D8+B9*D9+B10*D10+B11*D11+B12*D12+B13*D13</f>
        <v>90</v>
      </c>
      <c r="E14" s="13">
        <f>SUM(E6:E13)</f>
        <v>1</v>
      </c>
      <c r="F14" s="20">
        <f>E6*F6+E7*F7+E8*F8+E9*F9+E10*F10+E11*F11+E12*F12+E13*F13</f>
        <v>88</v>
      </c>
      <c r="G14" s="26">
        <f>E6*G6+E7*G7+E8*G8+E9*G9+E10*G10+E11*G11+E12*G12+E13*G13</f>
        <v>81.600000000000009</v>
      </c>
      <c r="H14" s="13">
        <f>SUM(H6:H13)</f>
        <v>1</v>
      </c>
      <c r="I14" s="14">
        <f>H6*I6+H7*I7+H8*I8+H9*I9+H10*I10+H11*I11+H12*I12+H13*I13</f>
        <v>88</v>
      </c>
      <c r="J14" s="26">
        <f>H6*J6+H7*J7+H8*J8+H9*J9+H10*J10+H11*J11+H12*J12+H13*J13</f>
        <v>88.1</v>
      </c>
      <c r="K14" s="6">
        <f>AVERAGE(C14:D14,F14:G14,I14:J14)</f>
        <v>87.616666666666674</v>
      </c>
    </row>
    <row r="16" spans="1:14" x14ac:dyDescent="0.25">
      <c r="A16" s="19" t="s">
        <v>15</v>
      </c>
    </row>
  </sheetData>
  <mergeCells count="4">
    <mergeCell ref="A1:E1"/>
    <mergeCell ref="B4:D4"/>
    <mergeCell ref="E4:G4"/>
    <mergeCell ref="H4:J4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5" zoomScaleNormal="85" workbookViewId="0">
      <selection activeCell="I7" sqref="I7:K14"/>
    </sheetView>
  </sheetViews>
  <sheetFormatPr defaultRowHeight="16.5" x14ac:dyDescent="0.25"/>
  <cols>
    <col min="1" max="1" width="5" customWidth="1"/>
    <col min="2" max="2" width="8.75" customWidth="1"/>
    <col min="3" max="3" width="6.125" bestFit="1" customWidth="1"/>
    <col min="4" max="4" width="6.875" bestFit="1" customWidth="1"/>
    <col min="5" max="5" width="7.875" bestFit="1" customWidth="1"/>
    <col min="6" max="6" width="6.125" bestFit="1" customWidth="1"/>
  </cols>
  <sheetData>
    <row r="1" spans="1:12" ht="26.25" customHeight="1" x14ac:dyDescent="0.25">
      <c r="A1" s="70" t="s">
        <v>10</v>
      </c>
      <c r="B1" s="70"/>
      <c r="C1" s="70"/>
      <c r="D1" s="70"/>
      <c r="E1" s="70"/>
    </row>
    <row r="3" spans="1:12" ht="24" customHeight="1" x14ac:dyDescent="0.25">
      <c r="A3" s="19" t="s">
        <v>11</v>
      </c>
      <c r="B3" s="19" t="s">
        <v>12</v>
      </c>
      <c r="E3" t="s">
        <v>17</v>
      </c>
    </row>
    <row r="4" spans="1:12" ht="17.25" thickBot="1" x14ac:dyDescent="0.3">
      <c r="B4" s="71">
        <v>1091</v>
      </c>
      <c r="C4" s="71"/>
      <c r="D4" s="71"/>
      <c r="E4" s="71">
        <v>1081</v>
      </c>
      <c r="F4" s="71"/>
      <c r="G4" s="71"/>
      <c r="H4" s="71">
        <v>1071</v>
      </c>
      <c r="I4" s="71"/>
      <c r="J4" s="71"/>
      <c r="K4" s="71"/>
    </row>
    <row r="5" spans="1:12" ht="24.75" customHeight="1" x14ac:dyDescent="0.25">
      <c r="A5" s="74" t="s">
        <v>2</v>
      </c>
      <c r="B5" s="76" t="s">
        <v>3</v>
      </c>
      <c r="C5" s="77"/>
      <c r="D5" s="16" t="s">
        <v>4</v>
      </c>
      <c r="E5" s="76" t="s">
        <v>3</v>
      </c>
      <c r="F5" s="77"/>
      <c r="G5" s="16" t="s">
        <v>4</v>
      </c>
      <c r="H5" s="76" t="s">
        <v>3</v>
      </c>
      <c r="I5" s="77"/>
      <c r="J5" s="16" t="s">
        <v>4</v>
      </c>
      <c r="K5" s="16" t="s">
        <v>5</v>
      </c>
      <c r="L5" s="72" t="s">
        <v>6</v>
      </c>
    </row>
    <row r="6" spans="1:12" ht="24.75" customHeight="1" x14ac:dyDescent="0.25">
      <c r="A6" s="75"/>
      <c r="B6" s="1" t="s">
        <v>7</v>
      </c>
      <c r="C6" s="2" t="s">
        <v>8</v>
      </c>
      <c r="D6" s="2" t="s">
        <v>8</v>
      </c>
      <c r="E6" s="1" t="s">
        <v>7</v>
      </c>
      <c r="F6" s="2" t="s">
        <v>8</v>
      </c>
      <c r="G6" s="2" t="s">
        <v>8</v>
      </c>
      <c r="H6" s="1" t="s">
        <v>7</v>
      </c>
      <c r="I6" s="2" t="s">
        <v>8</v>
      </c>
      <c r="J6" s="2" t="s">
        <v>8</v>
      </c>
      <c r="K6" s="2" t="s">
        <v>8</v>
      </c>
      <c r="L6" s="78"/>
    </row>
    <row r="7" spans="1:12" ht="37.5" customHeight="1" x14ac:dyDescent="0.25">
      <c r="A7" s="3">
        <v>1</v>
      </c>
      <c r="B7" s="4">
        <v>0.2</v>
      </c>
      <c r="C7" s="5">
        <v>90</v>
      </c>
      <c r="D7" s="5">
        <v>85</v>
      </c>
      <c r="E7" s="4">
        <v>0.2</v>
      </c>
      <c r="F7" s="5">
        <v>90</v>
      </c>
      <c r="G7" s="5">
        <v>90</v>
      </c>
      <c r="H7" s="4">
        <v>0.2</v>
      </c>
      <c r="I7" s="5">
        <v>95</v>
      </c>
      <c r="J7" s="5">
        <v>95</v>
      </c>
      <c r="K7" s="5">
        <v>95</v>
      </c>
      <c r="L7" s="6">
        <f t="shared" ref="L7:L14" si="0">AVERAGE(C7,D7,F7:G7,I7:K7)</f>
        <v>91.428571428571431</v>
      </c>
    </row>
    <row r="8" spans="1:12" ht="30.75" customHeight="1" x14ac:dyDescent="0.25">
      <c r="A8" s="3">
        <v>2</v>
      </c>
      <c r="B8" s="4">
        <v>0.2</v>
      </c>
      <c r="C8" s="5">
        <v>90</v>
      </c>
      <c r="D8" s="5">
        <v>90</v>
      </c>
      <c r="E8" s="4">
        <v>0.2</v>
      </c>
      <c r="F8" s="5">
        <v>95</v>
      </c>
      <c r="G8" s="5">
        <v>90</v>
      </c>
      <c r="H8" s="4">
        <v>0.2</v>
      </c>
      <c r="I8" s="5">
        <v>90</v>
      </c>
      <c r="J8" s="5">
        <v>90</v>
      </c>
      <c r="K8" s="5">
        <v>95</v>
      </c>
      <c r="L8" s="6">
        <f t="shared" si="0"/>
        <v>91.428571428571431</v>
      </c>
    </row>
    <row r="9" spans="1:12" ht="27.75" customHeight="1" x14ac:dyDescent="0.25">
      <c r="A9" s="3">
        <v>3</v>
      </c>
      <c r="B9" s="4">
        <v>0.2</v>
      </c>
      <c r="C9" s="5">
        <v>85</v>
      </c>
      <c r="D9" s="5">
        <v>90</v>
      </c>
      <c r="E9" s="4">
        <v>0.2</v>
      </c>
      <c r="F9" s="5">
        <v>95</v>
      </c>
      <c r="G9" s="5">
        <v>95</v>
      </c>
      <c r="H9" s="4">
        <v>0.2</v>
      </c>
      <c r="I9" s="5">
        <v>90</v>
      </c>
      <c r="J9" s="5">
        <v>95</v>
      </c>
      <c r="K9" s="5">
        <v>95</v>
      </c>
      <c r="L9" s="6">
        <f t="shared" si="0"/>
        <v>92.142857142857139</v>
      </c>
    </row>
    <row r="10" spans="1:12" ht="31.5" customHeight="1" x14ac:dyDescent="0.25">
      <c r="A10" s="3">
        <v>4</v>
      </c>
      <c r="B10" s="4">
        <v>0.1</v>
      </c>
      <c r="C10" s="5">
        <v>90</v>
      </c>
      <c r="D10" s="5">
        <v>95</v>
      </c>
      <c r="E10" s="4">
        <v>0.1</v>
      </c>
      <c r="F10" s="5">
        <v>90</v>
      </c>
      <c r="G10" s="5">
        <v>90</v>
      </c>
      <c r="H10" s="4">
        <v>0.1</v>
      </c>
      <c r="I10" s="5">
        <v>90</v>
      </c>
      <c r="J10" s="5">
        <v>90</v>
      </c>
      <c r="K10" s="5">
        <v>90</v>
      </c>
      <c r="L10" s="6">
        <f t="shared" si="0"/>
        <v>90.714285714285708</v>
      </c>
    </row>
    <row r="11" spans="1:12" ht="39.75" customHeight="1" x14ac:dyDescent="0.25">
      <c r="A11" s="7">
        <v>5</v>
      </c>
      <c r="B11" s="8">
        <v>0.05</v>
      </c>
      <c r="C11" s="9">
        <v>90</v>
      </c>
      <c r="D11" s="9">
        <v>85</v>
      </c>
      <c r="E11" s="8">
        <v>0.05</v>
      </c>
      <c r="F11" s="9">
        <v>80</v>
      </c>
      <c r="G11" s="9">
        <v>80</v>
      </c>
      <c r="H11" s="8">
        <v>0.05</v>
      </c>
      <c r="I11" s="9">
        <v>80</v>
      </c>
      <c r="J11" s="9">
        <v>80</v>
      </c>
      <c r="K11" s="9">
        <v>80</v>
      </c>
      <c r="L11" s="6">
        <f t="shared" si="0"/>
        <v>82.142857142857139</v>
      </c>
    </row>
    <row r="12" spans="1:12" ht="28.5" customHeight="1" x14ac:dyDescent="0.25">
      <c r="A12" s="3">
        <v>6</v>
      </c>
      <c r="B12" s="4">
        <v>0.05</v>
      </c>
      <c r="C12" s="5">
        <v>90</v>
      </c>
      <c r="D12" s="5">
        <v>85</v>
      </c>
      <c r="E12" s="4">
        <v>0.05</v>
      </c>
      <c r="F12" s="5">
        <v>80</v>
      </c>
      <c r="G12" s="5">
        <v>80</v>
      </c>
      <c r="H12" s="4">
        <v>0.05</v>
      </c>
      <c r="I12" s="5">
        <v>80</v>
      </c>
      <c r="J12" s="5">
        <v>80</v>
      </c>
      <c r="K12" s="5">
        <v>80</v>
      </c>
      <c r="L12" s="6">
        <f t="shared" si="0"/>
        <v>82.142857142857139</v>
      </c>
    </row>
    <row r="13" spans="1:12" ht="30.75" customHeight="1" x14ac:dyDescent="0.25">
      <c r="A13" s="3">
        <v>7</v>
      </c>
      <c r="B13" s="4">
        <v>0.1</v>
      </c>
      <c r="C13" s="5">
        <v>85</v>
      </c>
      <c r="D13" s="5">
        <v>90</v>
      </c>
      <c r="E13" s="4">
        <v>0.1</v>
      </c>
      <c r="F13" s="5">
        <v>90</v>
      </c>
      <c r="G13" s="5">
        <v>90</v>
      </c>
      <c r="H13" s="4">
        <v>0.1</v>
      </c>
      <c r="I13" s="5">
        <v>90</v>
      </c>
      <c r="J13" s="5">
        <v>90</v>
      </c>
      <c r="K13" s="5">
        <v>90</v>
      </c>
      <c r="L13" s="6">
        <f t="shared" si="0"/>
        <v>89.285714285714292</v>
      </c>
    </row>
    <row r="14" spans="1:12" ht="36.75" customHeight="1" thickBot="1" x14ac:dyDescent="0.3">
      <c r="A14" s="10">
        <v>8</v>
      </c>
      <c r="B14" s="11">
        <v>0.1</v>
      </c>
      <c r="C14" s="12">
        <v>90</v>
      </c>
      <c r="D14" s="12">
        <v>95</v>
      </c>
      <c r="E14" s="11">
        <v>0.1</v>
      </c>
      <c r="F14" s="12">
        <v>90</v>
      </c>
      <c r="G14" s="12">
        <v>90</v>
      </c>
      <c r="H14" s="11">
        <v>0.1</v>
      </c>
      <c r="I14" s="12">
        <v>90</v>
      </c>
      <c r="J14" s="12">
        <v>90</v>
      </c>
      <c r="K14" s="12">
        <v>90</v>
      </c>
      <c r="L14" s="6">
        <f t="shared" si="0"/>
        <v>90.714285714285708</v>
      </c>
    </row>
    <row r="15" spans="1:12" ht="38.25" customHeight="1" thickTop="1" thickBot="1" x14ac:dyDescent="0.3">
      <c r="A15" s="18" t="s">
        <v>0</v>
      </c>
      <c r="B15" s="13">
        <f>SUM(B7:B14)</f>
        <v>1.0000000000000002</v>
      </c>
      <c r="C15" s="20">
        <f>B7*C7+B8*C8+B9*C9+B10*C10+B11*C11+B12*C12+B13*C13+B14*C14</f>
        <v>88.5</v>
      </c>
      <c r="D15" s="14">
        <f>B7*D7+B8*D8+B9*D9+B10*D10+B11*D11+B12*D12+B13*D13+B14*D14</f>
        <v>89.5</v>
      </c>
      <c r="E15" s="13">
        <f>SUM(E7:E14)</f>
        <v>1.0000000000000002</v>
      </c>
      <c r="F15" s="20">
        <v>91</v>
      </c>
      <c r="G15" s="14">
        <f>E7*G7+E8*G8+E9*G9+E10*G10+E11*G11+E12*G12+E13*G13+E14*G14</f>
        <v>90</v>
      </c>
      <c r="H15" s="13">
        <f>SUM(H7:H14)</f>
        <v>1.0000000000000002</v>
      </c>
      <c r="I15" s="14">
        <f>H7*I7+H8*I8+H9*I9+H10*I10+H11*I11+H12*I12+H13*I13+H14*I14</f>
        <v>90</v>
      </c>
      <c r="J15" s="14">
        <f>H7*J7+H8*J8+H9*J9+H10*J10+H11*J11+H12*J12+H13*J13+H14*J14</f>
        <v>91</v>
      </c>
      <c r="K15" s="14">
        <f>H7*K7+H8*K8+H9*K9+H10*K10+H11*K11+H12*K12+H13*K13+H14*K14</f>
        <v>92</v>
      </c>
      <c r="L15" s="6">
        <f>AVERAGE(C15:D15,F15:G15,I15:K15)</f>
        <v>90.285714285714292</v>
      </c>
    </row>
    <row r="17" spans="1:1" x14ac:dyDescent="0.25">
      <c r="A17" s="19" t="s">
        <v>15</v>
      </c>
    </row>
  </sheetData>
  <mergeCells count="9">
    <mergeCell ref="L5:L6"/>
    <mergeCell ref="A1:E1"/>
    <mergeCell ref="B4:D4"/>
    <mergeCell ref="E4:G4"/>
    <mergeCell ref="H4:K4"/>
    <mergeCell ref="A5:A6"/>
    <mergeCell ref="B5:C5"/>
    <mergeCell ref="E5:F5"/>
    <mergeCell ref="H5:I5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H7" sqref="H7:J14"/>
    </sheetView>
  </sheetViews>
  <sheetFormatPr defaultRowHeight="16.5" x14ac:dyDescent="0.25"/>
  <cols>
    <col min="1" max="1" width="10" customWidth="1"/>
    <col min="2" max="2" width="12.125" customWidth="1"/>
    <col min="3" max="3" width="12.625" customWidth="1"/>
    <col min="4" max="4" width="11.625" customWidth="1"/>
    <col min="5" max="5" width="12.375" customWidth="1"/>
    <col min="6" max="6" width="10.125" customWidth="1"/>
    <col min="7" max="7" width="10.875" customWidth="1"/>
    <col min="8" max="8" width="10.625" customWidth="1"/>
  </cols>
  <sheetData>
    <row r="1" spans="1:11" ht="19.5" x14ac:dyDescent="0.25">
      <c r="A1" s="70" t="s">
        <v>10</v>
      </c>
      <c r="B1" s="70"/>
      <c r="C1" s="70"/>
      <c r="D1" s="70"/>
      <c r="E1" s="70"/>
      <c r="F1" s="70"/>
      <c r="G1" s="70"/>
      <c r="H1" s="70"/>
    </row>
    <row r="3" spans="1:11" x14ac:dyDescent="0.25">
      <c r="A3" s="19" t="s">
        <v>11</v>
      </c>
      <c r="B3" s="19" t="s">
        <v>12</v>
      </c>
      <c r="G3" s="19" t="s">
        <v>13</v>
      </c>
      <c r="H3" t="s">
        <v>19</v>
      </c>
    </row>
    <row r="4" spans="1:11" ht="17.25" thickBot="1" x14ac:dyDescent="0.3">
      <c r="B4" s="71">
        <v>109</v>
      </c>
      <c r="C4" s="71"/>
      <c r="D4" s="24"/>
      <c r="E4" s="24">
        <v>108</v>
      </c>
      <c r="F4" s="24"/>
      <c r="G4" s="24"/>
      <c r="H4" s="71">
        <v>107</v>
      </c>
      <c r="I4" s="71"/>
      <c r="J4" s="21"/>
      <c r="K4" s="21"/>
    </row>
    <row r="5" spans="1:11" x14ac:dyDescent="0.25">
      <c r="A5" s="74" t="s">
        <v>2</v>
      </c>
      <c r="B5" s="76" t="s">
        <v>3</v>
      </c>
      <c r="C5" s="77"/>
      <c r="D5" s="32" t="s">
        <v>35</v>
      </c>
      <c r="E5" s="76" t="s">
        <v>3</v>
      </c>
      <c r="F5" s="77"/>
      <c r="G5" s="76" t="s">
        <v>3</v>
      </c>
      <c r="H5" s="77"/>
      <c r="I5" s="16" t="s">
        <v>4</v>
      </c>
      <c r="J5" s="16" t="s">
        <v>5</v>
      </c>
      <c r="K5" s="72" t="s">
        <v>6</v>
      </c>
    </row>
    <row r="6" spans="1:11" x14ac:dyDescent="0.25">
      <c r="A6" s="75"/>
      <c r="B6" s="1" t="s">
        <v>7</v>
      </c>
      <c r="C6" s="2" t="s">
        <v>8</v>
      </c>
      <c r="D6" s="2" t="s">
        <v>8</v>
      </c>
      <c r="E6" s="1" t="s">
        <v>7</v>
      </c>
      <c r="F6" s="2" t="s">
        <v>8</v>
      </c>
      <c r="G6" s="1" t="s">
        <v>7</v>
      </c>
      <c r="H6" s="2" t="s">
        <v>8</v>
      </c>
      <c r="I6" s="2" t="s">
        <v>8</v>
      </c>
      <c r="J6" s="2" t="s">
        <v>8</v>
      </c>
      <c r="K6" s="78"/>
    </row>
    <row r="7" spans="1:11" x14ac:dyDescent="0.25">
      <c r="A7" s="3">
        <v>1</v>
      </c>
      <c r="B7" s="4">
        <v>0.1</v>
      </c>
      <c r="C7" s="5">
        <v>90</v>
      </c>
      <c r="D7" s="5">
        <v>80</v>
      </c>
      <c r="E7" s="4" t="s">
        <v>1</v>
      </c>
      <c r="F7" s="5">
        <f t="shared" ref="F7:F15" si="0">AVERAGE(C7,D7)</f>
        <v>85</v>
      </c>
      <c r="G7" s="4">
        <v>0.1</v>
      </c>
      <c r="H7" s="5">
        <v>90</v>
      </c>
      <c r="I7" s="5">
        <v>80</v>
      </c>
      <c r="J7" s="5">
        <v>80</v>
      </c>
      <c r="K7" s="6">
        <f t="shared" ref="K7:K14" si="1">AVERAGE(H7,I7,D7,C7)</f>
        <v>85</v>
      </c>
    </row>
    <row r="8" spans="1:11" x14ac:dyDescent="0.25">
      <c r="A8" s="3">
        <v>2</v>
      </c>
      <c r="B8" s="4">
        <v>0.2</v>
      </c>
      <c r="C8" s="5">
        <v>90</v>
      </c>
      <c r="D8" s="5">
        <v>50</v>
      </c>
      <c r="E8" s="4"/>
      <c r="F8" s="5">
        <f t="shared" si="0"/>
        <v>70</v>
      </c>
      <c r="G8" s="4">
        <v>0.2</v>
      </c>
      <c r="H8" s="5">
        <v>100</v>
      </c>
      <c r="I8" s="5">
        <v>50</v>
      </c>
      <c r="J8" s="5">
        <v>80</v>
      </c>
      <c r="K8" s="6">
        <f t="shared" si="1"/>
        <v>72.5</v>
      </c>
    </row>
    <row r="9" spans="1:11" x14ac:dyDescent="0.25">
      <c r="A9" s="3">
        <v>3</v>
      </c>
      <c r="B9" s="4">
        <v>0.1</v>
      </c>
      <c r="C9" s="5">
        <v>90</v>
      </c>
      <c r="D9" s="5">
        <v>80</v>
      </c>
      <c r="E9" s="4"/>
      <c r="F9" s="5">
        <f t="shared" si="0"/>
        <v>85</v>
      </c>
      <c r="G9" s="4">
        <v>0.1</v>
      </c>
      <c r="H9" s="5">
        <v>100</v>
      </c>
      <c r="I9" s="5">
        <v>80</v>
      </c>
      <c r="J9" s="5">
        <v>90</v>
      </c>
      <c r="K9" s="6">
        <f t="shared" si="1"/>
        <v>87.5</v>
      </c>
    </row>
    <row r="10" spans="1:11" x14ac:dyDescent="0.25">
      <c r="A10" s="3">
        <v>4</v>
      </c>
      <c r="B10" s="4">
        <v>0.1</v>
      </c>
      <c r="C10" s="5">
        <v>80</v>
      </c>
      <c r="D10" s="5">
        <v>50</v>
      </c>
      <c r="E10" s="4"/>
      <c r="F10" s="5">
        <f t="shared" si="0"/>
        <v>65</v>
      </c>
      <c r="G10" s="4">
        <v>0.1</v>
      </c>
      <c r="H10" s="5">
        <v>80</v>
      </c>
      <c r="I10" s="5">
        <v>50</v>
      </c>
      <c r="J10" s="5">
        <v>80</v>
      </c>
      <c r="K10" s="6">
        <f t="shared" si="1"/>
        <v>65</v>
      </c>
    </row>
    <row r="11" spans="1:11" x14ac:dyDescent="0.25">
      <c r="A11" s="7">
        <v>5</v>
      </c>
      <c r="B11" s="8">
        <v>0.1</v>
      </c>
      <c r="C11" s="9">
        <v>90</v>
      </c>
      <c r="D11" s="9">
        <v>90</v>
      </c>
      <c r="E11" s="8"/>
      <c r="F11" s="5">
        <f t="shared" si="0"/>
        <v>90</v>
      </c>
      <c r="G11" s="8">
        <v>0.1</v>
      </c>
      <c r="H11" s="9">
        <v>90</v>
      </c>
      <c r="I11" s="9">
        <v>90</v>
      </c>
      <c r="J11" s="9">
        <v>90</v>
      </c>
      <c r="K11" s="6">
        <f t="shared" si="1"/>
        <v>90</v>
      </c>
    </row>
    <row r="12" spans="1:11" x14ac:dyDescent="0.25">
      <c r="A12" s="3">
        <v>6</v>
      </c>
      <c r="B12" s="4">
        <v>0.1</v>
      </c>
      <c r="C12" s="5">
        <v>100</v>
      </c>
      <c r="D12" s="5">
        <v>90</v>
      </c>
      <c r="E12" s="4"/>
      <c r="F12" s="5">
        <f t="shared" si="0"/>
        <v>95</v>
      </c>
      <c r="G12" s="4">
        <v>0.1</v>
      </c>
      <c r="H12" s="5">
        <v>100</v>
      </c>
      <c r="I12" s="5">
        <v>90</v>
      </c>
      <c r="J12" s="5">
        <v>90</v>
      </c>
      <c r="K12" s="6">
        <f t="shared" si="1"/>
        <v>95</v>
      </c>
    </row>
    <row r="13" spans="1:11" x14ac:dyDescent="0.25">
      <c r="A13" s="3">
        <v>7</v>
      </c>
      <c r="B13" s="4">
        <v>0.1</v>
      </c>
      <c r="C13" s="5">
        <v>100</v>
      </c>
      <c r="D13" s="5">
        <v>80</v>
      </c>
      <c r="E13" s="4"/>
      <c r="F13" s="5">
        <f t="shared" si="0"/>
        <v>90</v>
      </c>
      <c r="G13" s="4">
        <v>0.1</v>
      </c>
      <c r="H13" s="5">
        <v>100</v>
      </c>
      <c r="I13" s="5">
        <v>80</v>
      </c>
      <c r="J13" s="5">
        <v>90</v>
      </c>
      <c r="K13" s="6">
        <f t="shared" si="1"/>
        <v>90</v>
      </c>
    </row>
    <row r="14" spans="1:11" ht="17.25" thickBot="1" x14ac:dyDescent="0.3">
      <c r="A14" s="10">
        <v>8</v>
      </c>
      <c r="B14" s="11">
        <v>0.2</v>
      </c>
      <c r="C14" s="12">
        <v>90</v>
      </c>
      <c r="D14" s="12">
        <v>80</v>
      </c>
      <c r="E14" s="11"/>
      <c r="F14" s="5">
        <f t="shared" si="0"/>
        <v>85</v>
      </c>
      <c r="G14" s="11">
        <v>0.2</v>
      </c>
      <c r="H14" s="12">
        <v>100</v>
      </c>
      <c r="I14" s="12">
        <v>50</v>
      </c>
      <c r="J14" s="12">
        <v>90</v>
      </c>
      <c r="K14" s="6">
        <f t="shared" si="1"/>
        <v>80</v>
      </c>
    </row>
    <row r="15" spans="1:11" ht="18" thickTop="1" thickBot="1" x14ac:dyDescent="0.3">
      <c r="A15" s="18" t="s">
        <v>0</v>
      </c>
      <c r="B15" s="13">
        <f>SUM(B7:B14)</f>
        <v>1</v>
      </c>
      <c r="C15" s="14">
        <f>B7*C7+B8*C8+B9*C9+B10*C10+B11*C11+B12*C12+B13*C13+B14*C14</f>
        <v>91</v>
      </c>
      <c r="D15" s="14">
        <f>B7*D7+B8*D8+B9*D9+B10*D10+B11*D11+B12*D12+B13*D13+B14*D14</f>
        <v>73</v>
      </c>
      <c r="E15" s="13"/>
      <c r="F15" s="5">
        <f t="shared" si="0"/>
        <v>82</v>
      </c>
      <c r="G15" s="13">
        <f>SUM(G7:G14)</f>
        <v>1</v>
      </c>
      <c r="H15" s="14">
        <f>G7*H7+G8*H8+G9*H9+G10*H10+G11*H11+G12*H12+G13*H13+G14*H14</f>
        <v>96</v>
      </c>
      <c r="I15" s="14">
        <f>G7*I7+G8*I8+G9*I9+G10*I10+G11*I11+G12*I12+G13*I13+G14*I14</f>
        <v>67</v>
      </c>
      <c r="J15" s="14">
        <f>G7*J7+G8*J8+G9*J9+G10*J10+G11*J11+G12*J12+G13*J13+G14*J14</f>
        <v>86</v>
      </c>
      <c r="K15" s="6">
        <f>AVERAGE(J15,H15,I15,D15,C15)</f>
        <v>82.6</v>
      </c>
    </row>
    <row r="17" spans="1:1" x14ac:dyDescent="0.25">
      <c r="A17" s="19" t="s">
        <v>15</v>
      </c>
    </row>
  </sheetData>
  <mergeCells count="8">
    <mergeCell ref="A1:H1"/>
    <mergeCell ref="B4:C4"/>
    <mergeCell ref="H4:I4"/>
    <mergeCell ref="K5:K6"/>
    <mergeCell ref="A5:A6"/>
    <mergeCell ref="B5:C5"/>
    <mergeCell ref="E5:F5"/>
    <mergeCell ref="G5:H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="85" zoomScaleNormal="85" workbookViewId="0">
      <selection activeCell="I6" sqref="I6:J13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4" ht="26.25" customHeight="1" x14ac:dyDescent="0.25">
      <c r="A1" s="70" t="s">
        <v>10</v>
      </c>
      <c r="B1" s="70"/>
      <c r="C1" s="70"/>
      <c r="D1" s="70"/>
      <c r="E1" s="70"/>
    </row>
    <row r="3" spans="1:14" ht="24" customHeight="1" x14ac:dyDescent="0.25">
      <c r="A3" s="19" t="s">
        <v>11</v>
      </c>
      <c r="B3" s="19" t="s">
        <v>31</v>
      </c>
      <c r="E3" t="s">
        <v>33</v>
      </c>
    </row>
    <row r="4" spans="1:14" ht="17.25" thickBot="1" x14ac:dyDescent="0.3">
      <c r="B4" s="71">
        <v>1091</v>
      </c>
      <c r="C4" s="71"/>
      <c r="D4" s="71"/>
      <c r="E4" s="71">
        <v>1081</v>
      </c>
      <c r="F4" s="71"/>
      <c r="G4" s="71"/>
      <c r="H4" s="71">
        <v>1071</v>
      </c>
      <c r="I4" s="71"/>
      <c r="J4" s="71"/>
    </row>
    <row r="5" spans="1:14" ht="24.75" customHeight="1" x14ac:dyDescent="0.25">
      <c r="A5" s="15" t="s">
        <v>2</v>
      </c>
      <c r="B5" s="1" t="s">
        <v>7</v>
      </c>
      <c r="C5" s="22" t="s">
        <v>3</v>
      </c>
      <c r="D5" s="16" t="s">
        <v>4</v>
      </c>
      <c r="E5" s="1" t="s">
        <v>7</v>
      </c>
      <c r="F5" s="22" t="s">
        <v>3</v>
      </c>
      <c r="G5" s="16" t="s">
        <v>4</v>
      </c>
      <c r="H5" s="1" t="s">
        <v>7</v>
      </c>
      <c r="I5" s="22" t="s">
        <v>3</v>
      </c>
      <c r="J5" s="16" t="s">
        <v>4</v>
      </c>
      <c r="K5" s="17" t="s">
        <v>6</v>
      </c>
      <c r="M5" s="23"/>
    </row>
    <row r="6" spans="1:14" ht="37.5" customHeight="1" x14ac:dyDescent="0.25">
      <c r="A6" s="3">
        <v>1</v>
      </c>
      <c r="B6" s="4">
        <v>0.1</v>
      </c>
      <c r="C6" s="5">
        <v>95</v>
      </c>
      <c r="D6" s="5">
        <v>90</v>
      </c>
      <c r="E6" s="4">
        <v>0.1</v>
      </c>
      <c r="F6" s="5">
        <v>95</v>
      </c>
      <c r="G6" s="5">
        <v>85</v>
      </c>
      <c r="H6" s="4">
        <v>0.1</v>
      </c>
      <c r="I6" s="5">
        <v>90</v>
      </c>
      <c r="J6" s="5">
        <v>85</v>
      </c>
      <c r="K6" s="6">
        <f>AVERAGE(C6,D6,F6:G6,I6:J6)</f>
        <v>90</v>
      </c>
      <c r="M6" s="23"/>
      <c r="N6" s="23"/>
    </row>
    <row r="7" spans="1:14" ht="30.75" customHeight="1" x14ac:dyDescent="0.25">
      <c r="A7" s="3">
        <v>2</v>
      </c>
      <c r="B7" s="4">
        <v>0.15</v>
      </c>
      <c r="C7" s="5">
        <v>90</v>
      </c>
      <c r="D7" s="5">
        <v>90</v>
      </c>
      <c r="E7" s="4">
        <v>0.15</v>
      </c>
      <c r="F7" s="5">
        <v>95</v>
      </c>
      <c r="G7" s="5">
        <v>85</v>
      </c>
      <c r="H7" s="4">
        <v>0.15</v>
      </c>
      <c r="I7" s="5">
        <v>90</v>
      </c>
      <c r="J7" s="5">
        <v>90</v>
      </c>
      <c r="K7" s="6">
        <f t="shared" ref="K7:K13" si="0">AVERAGE(C7,D7,F7:G7,I7:J7)</f>
        <v>90</v>
      </c>
      <c r="M7" s="23"/>
      <c r="N7" s="23"/>
    </row>
    <row r="8" spans="1:14" ht="27.75" customHeight="1" x14ac:dyDescent="0.25">
      <c r="A8" s="3">
        <v>3</v>
      </c>
      <c r="B8" s="4">
        <v>0.3</v>
      </c>
      <c r="C8" s="5">
        <v>90</v>
      </c>
      <c r="D8" s="5">
        <v>90</v>
      </c>
      <c r="E8" s="4">
        <v>0.3</v>
      </c>
      <c r="F8" s="5">
        <v>95</v>
      </c>
      <c r="G8" s="5">
        <v>85</v>
      </c>
      <c r="H8" s="4">
        <v>0.3</v>
      </c>
      <c r="I8" s="5">
        <v>95</v>
      </c>
      <c r="J8" s="5">
        <v>90</v>
      </c>
      <c r="K8" s="6">
        <f t="shared" si="0"/>
        <v>90.833333333333329</v>
      </c>
      <c r="M8" s="23"/>
      <c r="N8" s="23"/>
    </row>
    <row r="9" spans="1:14" ht="31.5" customHeight="1" x14ac:dyDescent="0.25">
      <c r="A9" s="3">
        <v>4</v>
      </c>
      <c r="B9" s="4">
        <v>0.1</v>
      </c>
      <c r="C9" s="5">
        <v>95</v>
      </c>
      <c r="D9" s="5">
        <v>90</v>
      </c>
      <c r="E9" s="4">
        <v>0.1</v>
      </c>
      <c r="F9" s="5">
        <v>95</v>
      </c>
      <c r="G9" s="5">
        <v>85</v>
      </c>
      <c r="H9" s="4">
        <v>0.1</v>
      </c>
      <c r="I9" s="5">
        <v>90</v>
      </c>
      <c r="J9" s="5">
        <v>90</v>
      </c>
      <c r="K9" s="6">
        <f t="shared" si="0"/>
        <v>90.833333333333329</v>
      </c>
      <c r="M9" s="23"/>
      <c r="N9" s="23"/>
    </row>
    <row r="10" spans="1:14" ht="39.75" customHeight="1" x14ac:dyDescent="0.25">
      <c r="A10" s="7">
        <v>5</v>
      </c>
      <c r="B10" s="8">
        <v>0.1</v>
      </c>
      <c r="C10" s="9">
        <v>95</v>
      </c>
      <c r="D10" s="9">
        <v>90</v>
      </c>
      <c r="E10" s="8">
        <v>0.1</v>
      </c>
      <c r="F10" s="9">
        <v>95</v>
      </c>
      <c r="G10" s="9">
        <v>85</v>
      </c>
      <c r="H10" s="8">
        <v>0.1</v>
      </c>
      <c r="I10" s="9">
        <v>90</v>
      </c>
      <c r="J10" s="9">
        <v>80</v>
      </c>
      <c r="K10" s="6">
        <f t="shared" si="0"/>
        <v>89.166666666666671</v>
      </c>
      <c r="M10" s="23"/>
      <c r="N10" s="23"/>
    </row>
    <row r="11" spans="1:14" ht="28.5" customHeight="1" x14ac:dyDescent="0.25">
      <c r="A11" s="3">
        <v>6</v>
      </c>
      <c r="B11" s="4">
        <v>0.05</v>
      </c>
      <c r="C11" s="5">
        <v>90</v>
      </c>
      <c r="D11" s="5">
        <v>90</v>
      </c>
      <c r="E11" s="4">
        <v>0.05</v>
      </c>
      <c r="F11" s="5">
        <v>95</v>
      </c>
      <c r="G11" s="5">
        <v>85</v>
      </c>
      <c r="H11" s="4">
        <v>0.05</v>
      </c>
      <c r="I11" s="5">
        <v>90</v>
      </c>
      <c r="J11" s="5">
        <v>80</v>
      </c>
      <c r="K11" s="6">
        <f t="shared" si="0"/>
        <v>88.333333333333329</v>
      </c>
      <c r="M11" s="23"/>
      <c r="N11" s="23"/>
    </row>
    <row r="12" spans="1:14" ht="30.75" customHeight="1" x14ac:dyDescent="0.25">
      <c r="A12" s="3">
        <v>7</v>
      </c>
      <c r="B12" s="4">
        <v>0.1</v>
      </c>
      <c r="C12" s="5">
        <v>80</v>
      </c>
      <c r="D12" s="5">
        <v>90</v>
      </c>
      <c r="E12" s="4">
        <v>0.1</v>
      </c>
      <c r="F12" s="5">
        <v>95</v>
      </c>
      <c r="G12" s="5">
        <v>85</v>
      </c>
      <c r="H12" s="4">
        <v>0.1</v>
      </c>
      <c r="I12" s="5">
        <v>90</v>
      </c>
      <c r="J12" s="5">
        <v>90</v>
      </c>
      <c r="K12" s="6">
        <f t="shared" si="0"/>
        <v>88.333333333333329</v>
      </c>
      <c r="M12" s="23"/>
      <c r="N12" s="23"/>
    </row>
    <row r="13" spans="1:14" ht="36.75" customHeight="1" thickBot="1" x14ac:dyDescent="0.3">
      <c r="A13" s="10">
        <v>8</v>
      </c>
      <c r="B13" s="11">
        <v>0.1</v>
      </c>
      <c r="C13" s="12">
        <v>85</v>
      </c>
      <c r="D13" s="12">
        <v>90</v>
      </c>
      <c r="E13" s="11">
        <v>0.1</v>
      </c>
      <c r="F13" s="12">
        <v>95</v>
      </c>
      <c r="G13" s="12">
        <v>85</v>
      </c>
      <c r="H13" s="11">
        <v>0.1</v>
      </c>
      <c r="I13" s="12">
        <v>95</v>
      </c>
      <c r="J13" s="12">
        <v>90</v>
      </c>
      <c r="K13" s="6">
        <f t="shared" si="0"/>
        <v>90</v>
      </c>
      <c r="N13" s="23"/>
    </row>
    <row r="14" spans="1:14" ht="38.25" customHeight="1" thickTop="1" thickBot="1" x14ac:dyDescent="0.3">
      <c r="A14" s="18" t="s">
        <v>0</v>
      </c>
      <c r="B14" s="13">
        <f>SUM(B6:B13)</f>
        <v>1</v>
      </c>
      <c r="C14" s="20">
        <f>B6*C6+B7*C7+B8*C8+B9*C9+B10*C10+B11*C11+B12*C12+B13*C13</f>
        <v>90</v>
      </c>
      <c r="D14" s="14">
        <f>B6*D6+B7*D7+B8*D8+B9*D9+B10*D10+B11*D11+B12*D12+B13*D13</f>
        <v>90</v>
      </c>
      <c r="E14" s="13">
        <f>SUM(E6:E13)</f>
        <v>1</v>
      </c>
      <c r="F14" s="20">
        <f>E6*F6+E7*F7+E8*F8+E9*F9+E10*F10+E11*F11+E12*F12+E13*F13</f>
        <v>95</v>
      </c>
      <c r="G14" s="14">
        <f>E6*G6+E7*G7+E8*G8+E9*G9+E10*G10+E11*G11+E12*G12+E13*G13</f>
        <v>85</v>
      </c>
      <c r="H14" s="13">
        <f>SUM(H6:H13)</f>
        <v>1</v>
      </c>
      <c r="I14" s="14">
        <f>H6*I6+H7*I7+H8*I8+H9*I9+H10*I10+H11*I11+H12*I12+H13*I13</f>
        <v>92</v>
      </c>
      <c r="J14" s="14">
        <f>H6*J6+H7*J7+H8*J8+H9*J9+H10*J10+H11*J11+H12*J12+H13*J13</f>
        <v>88</v>
      </c>
      <c r="K14" s="6">
        <f>AVERAGE(C14:D14,F14:G14,I14:J14)</f>
        <v>90</v>
      </c>
      <c r="N14" s="23"/>
    </row>
    <row r="16" spans="1:14" x14ac:dyDescent="0.25">
      <c r="A16" s="19" t="s">
        <v>15</v>
      </c>
    </row>
  </sheetData>
  <mergeCells count="4">
    <mergeCell ref="A1:E1"/>
    <mergeCell ref="B4:D4"/>
    <mergeCell ref="E4:G4"/>
    <mergeCell ref="H4:J4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5" zoomScaleNormal="85" workbookViewId="0">
      <selection activeCell="F6" sqref="F6:F13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</cols>
  <sheetData>
    <row r="1" spans="1:10" ht="26.25" customHeight="1" x14ac:dyDescent="0.25">
      <c r="A1" s="70" t="s">
        <v>10</v>
      </c>
      <c r="B1" s="70"/>
      <c r="C1" s="70"/>
      <c r="D1" s="70"/>
      <c r="E1" s="70"/>
    </row>
    <row r="3" spans="1:10" ht="24" customHeight="1" x14ac:dyDescent="0.25">
      <c r="A3" s="19" t="s">
        <v>11</v>
      </c>
      <c r="B3" s="19" t="s">
        <v>12</v>
      </c>
      <c r="E3" t="s">
        <v>30</v>
      </c>
    </row>
    <row r="4" spans="1:10" ht="17.25" thickBot="1" x14ac:dyDescent="0.3">
      <c r="B4" s="71">
        <v>1091</v>
      </c>
      <c r="C4" s="71"/>
      <c r="D4" s="71"/>
      <c r="E4" s="71">
        <v>1081</v>
      </c>
      <c r="F4" s="71"/>
    </row>
    <row r="5" spans="1:10" ht="24.75" customHeight="1" x14ac:dyDescent="0.25">
      <c r="A5" s="15" t="s">
        <v>2</v>
      </c>
      <c r="B5" s="1" t="s">
        <v>7</v>
      </c>
      <c r="C5" s="22" t="s">
        <v>3</v>
      </c>
      <c r="D5" s="16" t="s">
        <v>4</v>
      </c>
      <c r="E5" s="1" t="s">
        <v>7</v>
      </c>
      <c r="F5" s="22" t="s">
        <v>3</v>
      </c>
      <c r="G5" s="17" t="s">
        <v>6</v>
      </c>
      <c r="I5" s="23"/>
      <c r="J5" s="23"/>
    </row>
    <row r="6" spans="1:10" ht="37.5" customHeight="1" x14ac:dyDescent="0.25">
      <c r="A6" s="3">
        <v>1</v>
      </c>
      <c r="B6" s="4">
        <v>0.1</v>
      </c>
      <c r="C6" s="5">
        <v>85</v>
      </c>
      <c r="D6" s="5">
        <v>78</v>
      </c>
      <c r="E6" s="4">
        <v>0.1</v>
      </c>
      <c r="F6" s="5">
        <v>86</v>
      </c>
      <c r="G6" s="6">
        <f t="shared" ref="G6:G13" si="0">AVERAGE(C6,D6,F6:F6)</f>
        <v>83</v>
      </c>
      <c r="I6" s="23"/>
      <c r="J6" s="23"/>
    </row>
    <row r="7" spans="1:10" ht="30.75" customHeight="1" x14ac:dyDescent="0.25">
      <c r="A7" s="3">
        <v>2</v>
      </c>
      <c r="B7" s="4">
        <v>0.3</v>
      </c>
      <c r="C7" s="5">
        <v>87</v>
      </c>
      <c r="D7" s="5">
        <v>77</v>
      </c>
      <c r="E7" s="4">
        <v>0.3</v>
      </c>
      <c r="F7" s="5">
        <v>86</v>
      </c>
      <c r="G7" s="6">
        <f t="shared" si="0"/>
        <v>83.333333333333329</v>
      </c>
      <c r="I7" s="23"/>
      <c r="J7" s="23"/>
    </row>
    <row r="8" spans="1:10" ht="27.75" customHeight="1" x14ac:dyDescent="0.25">
      <c r="A8" s="3">
        <v>3</v>
      </c>
      <c r="B8" s="4">
        <v>0.25</v>
      </c>
      <c r="C8" s="5">
        <v>88</v>
      </c>
      <c r="D8" s="5">
        <v>80</v>
      </c>
      <c r="E8" s="4">
        <v>0.25</v>
      </c>
      <c r="F8" s="5">
        <v>85</v>
      </c>
      <c r="G8" s="6">
        <f t="shared" si="0"/>
        <v>84.333333333333329</v>
      </c>
      <c r="I8" s="23"/>
      <c r="J8" s="23"/>
    </row>
    <row r="9" spans="1:10" ht="31.5" customHeight="1" x14ac:dyDescent="0.25">
      <c r="A9" s="3">
        <v>4</v>
      </c>
      <c r="B9" s="4">
        <v>0.1</v>
      </c>
      <c r="C9" s="5">
        <v>88</v>
      </c>
      <c r="D9" s="5">
        <v>83</v>
      </c>
      <c r="E9" s="4">
        <v>0.1</v>
      </c>
      <c r="F9" s="5">
        <v>84</v>
      </c>
      <c r="G9" s="6">
        <f t="shared" si="0"/>
        <v>85</v>
      </c>
      <c r="I9" s="23"/>
      <c r="J9" s="23"/>
    </row>
    <row r="10" spans="1:10" ht="39.75" customHeight="1" x14ac:dyDescent="0.25">
      <c r="A10" s="7">
        <v>5</v>
      </c>
      <c r="B10" s="8">
        <v>0.05</v>
      </c>
      <c r="C10" s="9">
        <v>85</v>
      </c>
      <c r="D10" s="9">
        <v>85</v>
      </c>
      <c r="E10" s="8">
        <v>0.05</v>
      </c>
      <c r="F10" s="9">
        <v>85</v>
      </c>
      <c r="G10" s="6">
        <f t="shared" si="0"/>
        <v>85</v>
      </c>
      <c r="I10" s="23"/>
      <c r="J10" s="23"/>
    </row>
    <row r="11" spans="1:10" ht="28.5" customHeight="1" x14ac:dyDescent="0.25">
      <c r="A11" s="3">
        <v>6</v>
      </c>
      <c r="B11" s="4">
        <v>0.05</v>
      </c>
      <c r="C11" s="5">
        <v>90</v>
      </c>
      <c r="D11" s="5">
        <v>90</v>
      </c>
      <c r="E11" s="4">
        <v>0.05</v>
      </c>
      <c r="F11" s="5">
        <v>90</v>
      </c>
      <c r="G11" s="6">
        <f t="shared" si="0"/>
        <v>90</v>
      </c>
      <c r="I11" s="23"/>
      <c r="J11" s="23"/>
    </row>
    <row r="12" spans="1:10" ht="30.75" customHeight="1" x14ac:dyDescent="0.25">
      <c r="A12" s="3">
        <v>7</v>
      </c>
      <c r="B12" s="4">
        <v>0.1</v>
      </c>
      <c r="C12" s="5">
        <v>88</v>
      </c>
      <c r="D12" s="5">
        <v>83</v>
      </c>
      <c r="E12" s="4">
        <v>0.1</v>
      </c>
      <c r="F12" s="5">
        <v>88</v>
      </c>
      <c r="G12" s="6">
        <f t="shared" si="0"/>
        <v>86.333333333333329</v>
      </c>
      <c r="I12" s="23"/>
      <c r="J12" s="23"/>
    </row>
    <row r="13" spans="1:10" ht="36.75" customHeight="1" thickBot="1" x14ac:dyDescent="0.3">
      <c r="A13" s="10">
        <v>8</v>
      </c>
      <c r="B13" s="11">
        <v>0.05</v>
      </c>
      <c r="C13" s="12">
        <v>85</v>
      </c>
      <c r="D13" s="12">
        <v>85</v>
      </c>
      <c r="E13" s="11">
        <v>0.05</v>
      </c>
      <c r="F13" s="12">
        <v>85</v>
      </c>
      <c r="G13" s="6">
        <f t="shared" si="0"/>
        <v>85</v>
      </c>
    </row>
    <row r="14" spans="1:10" ht="38.25" customHeight="1" thickTop="1" thickBot="1" x14ac:dyDescent="0.3">
      <c r="A14" s="18" t="s">
        <v>0</v>
      </c>
      <c r="B14" s="13">
        <f>SUM(B6:B13)</f>
        <v>1</v>
      </c>
      <c r="C14" s="20">
        <f>B6*C6+B7*C7+B8*C8+B9*C9+B10*C10+B11*C11+B12*C12+B13*C13</f>
        <v>87.199999999999989</v>
      </c>
      <c r="D14" s="30">
        <f>B6*D6+B7*D7+B8*D8+B9*D9+B10*D10+B11*D11+B12*D12+B13*D13</f>
        <v>80.5</v>
      </c>
      <c r="E14" s="13">
        <f>SUM(E6:E13)</f>
        <v>1</v>
      </c>
      <c r="F14" s="20">
        <f>E6*F6+E7*F7+E8*F8+E9*F9+E10*F10+E11*F11+E12*F12+E13*F13</f>
        <v>85.85</v>
      </c>
      <c r="G14" s="6">
        <f>AVERAGE(C14:D14,F14:F14)</f>
        <v>84.516666666666666</v>
      </c>
    </row>
    <row r="16" spans="1:10" x14ac:dyDescent="0.25">
      <c r="A16" s="19" t="s">
        <v>15</v>
      </c>
    </row>
  </sheetData>
  <mergeCells count="3">
    <mergeCell ref="A1:E1"/>
    <mergeCell ref="B4:D4"/>
    <mergeCell ref="E4:F4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2" zoomScale="85" zoomScaleNormal="85" workbookViewId="0">
      <selection activeCell="I6" sqref="I6:J13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3" ht="26.25" customHeight="1" x14ac:dyDescent="0.25">
      <c r="A1" s="70" t="s">
        <v>10</v>
      </c>
      <c r="B1" s="70"/>
      <c r="C1" s="70"/>
      <c r="D1" s="70"/>
      <c r="E1" s="70"/>
    </row>
    <row r="3" spans="1:13" ht="24" customHeight="1" x14ac:dyDescent="0.25">
      <c r="A3" s="19" t="s">
        <v>11</v>
      </c>
      <c r="B3" s="19" t="s">
        <v>12</v>
      </c>
      <c r="E3" t="s">
        <v>20</v>
      </c>
    </row>
    <row r="4" spans="1:13" ht="17.25" thickBot="1" x14ac:dyDescent="0.3">
      <c r="B4" s="71">
        <v>1091</v>
      </c>
      <c r="C4" s="71"/>
      <c r="D4" s="71"/>
      <c r="E4" s="71">
        <v>1081</v>
      </c>
      <c r="F4" s="71"/>
      <c r="G4" s="71"/>
      <c r="H4" s="71">
        <v>1071</v>
      </c>
      <c r="I4" s="71"/>
      <c r="J4" s="71"/>
    </row>
    <row r="5" spans="1:13" ht="24.75" customHeight="1" x14ac:dyDescent="0.25">
      <c r="A5" s="15" t="s">
        <v>2</v>
      </c>
      <c r="B5" s="1" t="s">
        <v>7</v>
      </c>
      <c r="C5" s="22" t="s">
        <v>3</v>
      </c>
      <c r="D5" s="16" t="s">
        <v>4</v>
      </c>
      <c r="E5" s="1" t="s">
        <v>7</v>
      </c>
      <c r="F5" s="22" t="s">
        <v>3</v>
      </c>
      <c r="G5" s="16" t="s">
        <v>4</v>
      </c>
      <c r="H5" s="1" t="s">
        <v>7</v>
      </c>
      <c r="I5" s="22" t="s">
        <v>3</v>
      </c>
      <c r="J5" s="16" t="s">
        <v>4</v>
      </c>
      <c r="K5" s="17" t="s">
        <v>6</v>
      </c>
      <c r="M5" s="23"/>
    </row>
    <row r="6" spans="1:13" ht="37.5" customHeight="1" x14ac:dyDescent="0.25">
      <c r="A6" s="3">
        <v>1</v>
      </c>
      <c r="B6" s="4">
        <v>0.2</v>
      </c>
      <c r="C6" s="5">
        <v>88</v>
      </c>
      <c r="D6" s="5">
        <v>89</v>
      </c>
      <c r="E6" s="4">
        <v>0.2</v>
      </c>
      <c r="F6" s="5">
        <v>86</v>
      </c>
      <c r="G6" s="5">
        <v>90</v>
      </c>
      <c r="H6" s="4">
        <v>0.2</v>
      </c>
      <c r="I6" s="5">
        <v>77</v>
      </c>
      <c r="J6" s="5">
        <v>83</v>
      </c>
      <c r="K6" s="6">
        <f>AVERAGE(C6,D6,F6:G6,I6:J6)</f>
        <v>85.5</v>
      </c>
      <c r="M6" s="23"/>
    </row>
    <row r="7" spans="1:13" ht="30.75" customHeight="1" x14ac:dyDescent="0.25">
      <c r="A7" s="3">
        <v>2</v>
      </c>
      <c r="B7" s="4">
        <v>0.15</v>
      </c>
      <c r="C7" s="5">
        <v>90</v>
      </c>
      <c r="D7" s="5">
        <v>89</v>
      </c>
      <c r="E7" s="4">
        <v>0.15</v>
      </c>
      <c r="F7" s="5">
        <v>85</v>
      </c>
      <c r="G7" s="5">
        <v>88</v>
      </c>
      <c r="H7" s="4">
        <v>0.15</v>
      </c>
      <c r="I7" s="5">
        <v>75</v>
      </c>
      <c r="J7" s="5">
        <v>84</v>
      </c>
      <c r="K7" s="6">
        <f t="shared" ref="K7:K13" si="0">AVERAGE(C7,D7,F7:G7,I7:J7)</f>
        <v>85.166666666666671</v>
      </c>
      <c r="M7" s="23"/>
    </row>
    <row r="8" spans="1:13" ht="27.75" customHeight="1" x14ac:dyDescent="0.25">
      <c r="A8" s="3">
        <v>3</v>
      </c>
      <c r="B8" s="4">
        <v>0.2</v>
      </c>
      <c r="C8" s="5">
        <v>85</v>
      </c>
      <c r="D8" s="5">
        <v>86</v>
      </c>
      <c r="E8" s="4">
        <v>0.2</v>
      </c>
      <c r="F8" s="5">
        <v>85</v>
      </c>
      <c r="G8" s="5">
        <v>90</v>
      </c>
      <c r="H8" s="4">
        <v>0.2</v>
      </c>
      <c r="I8" s="5">
        <v>80</v>
      </c>
      <c r="J8" s="5">
        <v>88</v>
      </c>
      <c r="K8" s="6">
        <f t="shared" si="0"/>
        <v>85.666666666666671</v>
      </c>
      <c r="M8" s="23"/>
    </row>
    <row r="9" spans="1:13" ht="31.5" customHeight="1" x14ac:dyDescent="0.25">
      <c r="A9" s="3">
        <v>4</v>
      </c>
      <c r="B9" s="4">
        <v>0.1</v>
      </c>
      <c r="C9" s="5">
        <v>88</v>
      </c>
      <c r="D9" s="5">
        <v>87</v>
      </c>
      <c r="E9" s="4">
        <v>0.1</v>
      </c>
      <c r="F9" s="5">
        <v>88</v>
      </c>
      <c r="G9" s="5">
        <v>87</v>
      </c>
      <c r="H9" s="4">
        <v>0.1</v>
      </c>
      <c r="I9" s="5">
        <v>77</v>
      </c>
      <c r="J9" s="5">
        <v>85</v>
      </c>
      <c r="K9" s="6">
        <f t="shared" si="0"/>
        <v>85.333333333333329</v>
      </c>
      <c r="M9" s="23"/>
    </row>
    <row r="10" spans="1:13" ht="39.75" customHeight="1" x14ac:dyDescent="0.25">
      <c r="A10" s="7">
        <v>5</v>
      </c>
      <c r="B10" s="8">
        <v>0.1</v>
      </c>
      <c r="C10" s="9">
        <v>80</v>
      </c>
      <c r="D10" s="9">
        <v>80</v>
      </c>
      <c r="E10" s="8">
        <v>0.1</v>
      </c>
      <c r="F10" s="9">
        <v>80</v>
      </c>
      <c r="G10" s="9">
        <v>80</v>
      </c>
      <c r="H10" s="8">
        <v>0.1</v>
      </c>
      <c r="I10" s="9">
        <v>80</v>
      </c>
      <c r="J10" s="9">
        <v>80</v>
      </c>
      <c r="K10" s="6">
        <f t="shared" si="0"/>
        <v>80</v>
      </c>
      <c r="M10" s="23"/>
    </row>
    <row r="11" spans="1:13" ht="28.5" customHeight="1" x14ac:dyDescent="0.25">
      <c r="A11" s="3">
        <v>6</v>
      </c>
      <c r="B11" s="4">
        <v>0.05</v>
      </c>
      <c r="C11" s="5">
        <v>80</v>
      </c>
      <c r="D11" s="5">
        <v>80</v>
      </c>
      <c r="E11" s="4">
        <v>0.05</v>
      </c>
      <c r="F11" s="5">
        <v>80</v>
      </c>
      <c r="G11" s="5">
        <v>80</v>
      </c>
      <c r="H11" s="4">
        <v>0.05</v>
      </c>
      <c r="I11" s="5">
        <v>80</v>
      </c>
      <c r="J11" s="5">
        <v>80</v>
      </c>
      <c r="K11" s="6">
        <f t="shared" si="0"/>
        <v>80</v>
      </c>
      <c r="M11" s="23"/>
    </row>
    <row r="12" spans="1:13" ht="30.75" customHeight="1" x14ac:dyDescent="0.25">
      <c r="A12" s="3">
        <v>7</v>
      </c>
      <c r="B12" s="4">
        <v>0.1</v>
      </c>
      <c r="C12" s="5">
        <v>85</v>
      </c>
      <c r="D12" s="5">
        <v>85</v>
      </c>
      <c r="E12" s="4">
        <v>0.1</v>
      </c>
      <c r="F12" s="5">
        <v>85</v>
      </c>
      <c r="G12" s="5">
        <v>85</v>
      </c>
      <c r="H12" s="4">
        <v>0.1</v>
      </c>
      <c r="I12" s="5">
        <v>82</v>
      </c>
      <c r="J12" s="5">
        <v>85</v>
      </c>
      <c r="K12" s="6">
        <f t="shared" si="0"/>
        <v>84.5</v>
      </c>
      <c r="M12" s="23"/>
    </row>
    <row r="13" spans="1:13" ht="36.75" customHeight="1" thickBot="1" x14ac:dyDescent="0.3">
      <c r="A13" s="10">
        <v>8</v>
      </c>
      <c r="B13" s="11">
        <v>0.1</v>
      </c>
      <c r="C13" s="12">
        <v>89</v>
      </c>
      <c r="D13" s="12">
        <v>88</v>
      </c>
      <c r="E13" s="11">
        <v>0.1</v>
      </c>
      <c r="F13" s="12">
        <v>86</v>
      </c>
      <c r="G13" s="12">
        <v>89</v>
      </c>
      <c r="H13" s="11">
        <v>0.1</v>
      </c>
      <c r="I13" s="12">
        <v>83</v>
      </c>
      <c r="J13" s="12">
        <v>85</v>
      </c>
      <c r="K13" s="6">
        <f t="shared" si="0"/>
        <v>86.666666666666671</v>
      </c>
    </row>
    <row r="14" spans="1:13" ht="38.25" customHeight="1" thickTop="1" thickBot="1" x14ac:dyDescent="0.3">
      <c r="A14" s="18" t="s">
        <v>0</v>
      </c>
      <c r="B14" s="13">
        <f>SUM(B6:B13)</f>
        <v>1</v>
      </c>
      <c r="C14" s="20">
        <f>B6*C6+B7*C7+B8*C8+B9*C9+B10*C10+B11*C11+B12*C12+B13*C13</f>
        <v>86.300000000000011</v>
      </c>
      <c r="D14" s="14">
        <f>B6*D6+B7*D7+B8*D8+B9*D9+B10*D10+B11*D11+B12*D12+B13*D13</f>
        <v>86.35</v>
      </c>
      <c r="E14" s="13">
        <f>SUM(E6:E13)</f>
        <v>1</v>
      </c>
      <c r="F14" s="20">
        <f>E6*F6+E7*F7+E8*F8+E9*F9+E10*F10+E11*F11+E12*F12+E13*F13</f>
        <v>84.85</v>
      </c>
      <c r="G14" s="14">
        <f>E6*G6+E7*G7+E8*G8+E9*G9+E10*G10+E11*G11+E12*G12+E13*G13</f>
        <v>87.300000000000011</v>
      </c>
      <c r="H14" s="13">
        <f>SUM(H6:H13)</f>
        <v>1</v>
      </c>
      <c r="I14" s="14">
        <f>H6*I6+H7*I7+H8*I8+H9*I9+H10*I10+H11*I11+H12*I12+H13*I13</f>
        <v>78.849999999999994</v>
      </c>
      <c r="J14" s="14">
        <f>H6*J6+H7*J7+H8*J8+H9*J9+H10*J10+H11*J11+H12*J12+H13*J13</f>
        <v>84.300000000000011</v>
      </c>
      <c r="K14" s="6">
        <f>AVERAGE(C14:D14,F14:G14,I14:J14)</f>
        <v>84.658333333333331</v>
      </c>
    </row>
    <row r="16" spans="1:13" x14ac:dyDescent="0.25">
      <c r="A16" s="19" t="s">
        <v>15</v>
      </c>
    </row>
    <row r="17" spans="13:14" x14ac:dyDescent="0.25">
      <c r="M17" t="s">
        <v>21</v>
      </c>
      <c r="N17" t="s">
        <v>18</v>
      </c>
    </row>
    <row r="18" spans="13:14" x14ac:dyDescent="0.25">
      <c r="M18">
        <v>77</v>
      </c>
      <c r="N18">
        <v>83</v>
      </c>
    </row>
    <row r="19" spans="13:14" x14ac:dyDescent="0.25">
      <c r="M19">
        <v>75</v>
      </c>
      <c r="N19">
        <v>84</v>
      </c>
    </row>
    <row r="20" spans="13:14" x14ac:dyDescent="0.25">
      <c r="M20">
        <v>80</v>
      </c>
      <c r="N20">
        <v>88</v>
      </c>
    </row>
    <row r="21" spans="13:14" x14ac:dyDescent="0.25">
      <c r="M21">
        <v>77</v>
      </c>
      <c r="N21">
        <v>85</v>
      </c>
    </row>
    <row r="22" spans="13:14" x14ac:dyDescent="0.25">
      <c r="M22">
        <v>80</v>
      </c>
      <c r="N22">
        <v>80</v>
      </c>
    </row>
    <row r="23" spans="13:14" x14ac:dyDescent="0.25">
      <c r="M23">
        <v>80</v>
      </c>
      <c r="N23">
        <v>80</v>
      </c>
    </row>
    <row r="24" spans="13:14" x14ac:dyDescent="0.25">
      <c r="M24">
        <v>82</v>
      </c>
      <c r="N24">
        <v>85</v>
      </c>
    </row>
    <row r="25" spans="13:14" x14ac:dyDescent="0.25">
      <c r="M25">
        <v>83</v>
      </c>
      <c r="N25">
        <v>85</v>
      </c>
    </row>
    <row r="26" spans="13:14" x14ac:dyDescent="0.25">
      <c r="M26">
        <v>78.849999999999994</v>
      </c>
      <c r="N26">
        <v>84.3</v>
      </c>
    </row>
  </sheetData>
  <mergeCells count="4">
    <mergeCell ref="A1:E1"/>
    <mergeCell ref="B4:D4"/>
    <mergeCell ref="E4:G4"/>
    <mergeCell ref="H4:J4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85" zoomScaleNormal="85" workbookViewId="0">
      <selection activeCell="K6" sqref="K6:M13"/>
    </sheetView>
  </sheetViews>
  <sheetFormatPr defaultRowHeight="16.5" x14ac:dyDescent="0.25"/>
  <cols>
    <col min="1" max="1" width="7.75" customWidth="1"/>
    <col min="2" max="2" width="8.125" customWidth="1"/>
    <col min="3" max="4" width="6.875" bestFit="1" customWidth="1"/>
    <col min="5" max="5" width="6.625" customWidth="1"/>
    <col min="6" max="6" width="6.875" bestFit="1" customWidth="1"/>
    <col min="8" max="8" width="7.5" customWidth="1"/>
  </cols>
  <sheetData>
    <row r="1" spans="1:16" ht="26.25" customHeight="1" x14ac:dyDescent="0.25">
      <c r="A1" s="70" t="s">
        <v>10</v>
      </c>
      <c r="B1" s="70"/>
      <c r="C1" s="70"/>
      <c r="D1" s="70"/>
      <c r="E1" s="70"/>
    </row>
    <row r="3" spans="1:16" ht="24" customHeight="1" x14ac:dyDescent="0.25">
      <c r="A3" s="19" t="s">
        <v>11</v>
      </c>
      <c r="B3" s="19" t="s">
        <v>31</v>
      </c>
      <c r="E3" t="s">
        <v>32</v>
      </c>
    </row>
    <row r="4" spans="1:16" ht="17.25" thickBot="1" x14ac:dyDescent="0.3">
      <c r="B4" s="24">
        <v>1091</v>
      </c>
      <c r="C4" s="24"/>
      <c r="D4" s="24"/>
      <c r="F4" s="24">
        <v>1081</v>
      </c>
      <c r="G4" s="24"/>
      <c r="I4" s="24"/>
      <c r="J4" s="24">
        <v>1072</v>
      </c>
    </row>
    <row r="5" spans="1:16" ht="24.75" customHeight="1" x14ac:dyDescent="0.25">
      <c r="A5" s="15" t="s">
        <v>2</v>
      </c>
      <c r="B5" s="1" t="s">
        <v>7</v>
      </c>
      <c r="C5" s="22" t="s">
        <v>3</v>
      </c>
      <c r="D5" s="16" t="s">
        <v>4</v>
      </c>
      <c r="E5" s="16" t="s">
        <v>5</v>
      </c>
      <c r="F5" s="1" t="s">
        <v>7</v>
      </c>
      <c r="G5" s="22" t="s">
        <v>3</v>
      </c>
      <c r="H5" s="16" t="s">
        <v>4</v>
      </c>
      <c r="I5" s="16" t="s">
        <v>5</v>
      </c>
      <c r="J5" s="1" t="s">
        <v>7</v>
      </c>
      <c r="K5" s="22" t="s">
        <v>3</v>
      </c>
      <c r="L5" s="16" t="s">
        <v>4</v>
      </c>
      <c r="M5" s="16" t="s">
        <v>5</v>
      </c>
      <c r="N5" s="17" t="s">
        <v>6</v>
      </c>
      <c r="P5" s="23"/>
    </row>
    <row r="6" spans="1:16" ht="37.5" customHeight="1" x14ac:dyDescent="0.25">
      <c r="A6" s="3">
        <v>1</v>
      </c>
      <c r="B6" s="4">
        <v>0.15</v>
      </c>
      <c r="C6" s="5">
        <v>85</v>
      </c>
      <c r="D6" s="5">
        <v>85</v>
      </c>
      <c r="E6" s="5">
        <v>85</v>
      </c>
      <c r="F6" s="4">
        <v>0.15</v>
      </c>
      <c r="G6" s="5">
        <v>85</v>
      </c>
      <c r="H6" s="5">
        <v>80</v>
      </c>
      <c r="I6" s="5">
        <v>85</v>
      </c>
      <c r="J6" s="4">
        <v>0.15</v>
      </c>
      <c r="K6" s="5">
        <v>85</v>
      </c>
      <c r="L6" s="5">
        <v>80</v>
      </c>
      <c r="M6" s="5">
        <v>85</v>
      </c>
      <c r="N6" s="6">
        <f t="shared" ref="N6:N13" si="0">AVERAGE(C6,D6,G6:H6,K6:L6)</f>
        <v>83.333333333333329</v>
      </c>
      <c r="P6" s="23"/>
    </row>
    <row r="7" spans="1:16" ht="30.75" customHeight="1" x14ac:dyDescent="0.25">
      <c r="A7" s="3">
        <v>2</v>
      </c>
      <c r="B7" s="4">
        <v>0.15</v>
      </c>
      <c r="C7" s="5">
        <v>85</v>
      </c>
      <c r="D7" s="5">
        <v>85</v>
      </c>
      <c r="E7" s="5">
        <v>85</v>
      </c>
      <c r="F7" s="4">
        <v>0.15</v>
      </c>
      <c r="G7" s="5">
        <v>85</v>
      </c>
      <c r="H7" s="5">
        <v>80</v>
      </c>
      <c r="I7" s="5">
        <v>85</v>
      </c>
      <c r="J7" s="4">
        <v>0.15</v>
      </c>
      <c r="K7" s="5">
        <v>85</v>
      </c>
      <c r="L7" s="5">
        <v>80</v>
      </c>
      <c r="M7" s="5">
        <v>85</v>
      </c>
      <c r="N7" s="6">
        <f t="shared" si="0"/>
        <v>83.333333333333329</v>
      </c>
      <c r="P7" s="23"/>
    </row>
    <row r="8" spans="1:16" ht="27.75" customHeight="1" x14ac:dyDescent="0.25">
      <c r="A8" s="3">
        <v>3</v>
      </c>
      <c r="B8" s="4">
        <v>0.15</v>
      </c>
      <c r="C8" s="5">
        <v>90</v>
      </c>
      <c r="D8" s="5">
        <v>90</v>
      </c>
      <c r="E8" s="5">
        <v>85</v>
      </c>
      <c r="F8" s="4">
        <v>0.15</v>
      </c>
      <c r="G8" s="5">
        <v>90</v>
      </c>
      <c r="H8" s="5">
        <v>80</v>
      </c>
      <c r="I8" s="5">
        <v>90</v>
      </c>
      <c r="J8" s="4">
        <v>0.15</v>
      </c>
      <c r="K8" s="5">
        <v>90</v>
      </c>
      <c r="L8" s="5">
        <v>80</v>
      </c>
      <c r="M8" s="5">
        <v>90</v>
      </c>
      <c r="N8" s="6">
        <f t="shared" si="0"/>
        <v>86.666666666666671</v>
      </c>
      <c r="P8" s="23"/>
    </row>
    <row r="9" spans="1:16" ht="31.5" customHeight="1" x14ac:dyDescent="0.25">
      <c r="A9" s="3">
        <v>4</v>
      </c>
      <c r="B9" s="4">
        <v>0.15</v>
      </c>
      <c r="C9" s="5">
        <v>90</v>
      </c>
      <c r="D9" s="5">
        <v>90</v>
      </c>
      <c r="E9" s="5">
        <v>90</v>
      </c>
      <c r="F9" s="4">
        <v>0.15</v>
      </c>
      <c r="G9" s="5">
        <v>90</v>
      </c>
      <c r="H9" s="5">
        <v>75</v>
      </c>
      <c r="I9" s="5">
        <v>90</v>
      </c>
      <c r="J9" s="4">
        <v>0.15</v>
      </c>
      <c r="K9" s="5">
        <v>90</v>
      </c>
      <c r="L9" s="5">
        <v>75</v>
      </c>
      <c r="M9" s="5">
        <v>90</v>
      </c>
      <c r="N9" s="6">
        <f t="shared" si="0"/>
        <v>85</v>
      </c>
      <c r="P9" s="23"/>
    </row>
    <row r="10" spans="1:16" ht="39.75" customHeight="1" x14ac:dyDescent="0.25">
      <c r="A10" s="7">
        <v>5</v>
      </c>
      <c r="B10" s="8">
        <v>0.1</v>
      </c>
      <c r="C10" s="9">
        <v>80</v>
      </c>
      <c r="D10" s="9">
        <v>80</v>
      </c>
      <c r="E10" s="9">
        <v>80</v>
      </c>
      <c r="F10" s="8">
        <v>0.1</v>
      </c>
      <c r="G10" s="9">
        <v>80</v>
      </c>
      <c r="H10" s="9">
        <v>80</v>
      </c>
      <c r="I10" s="9">
        <v>80</v>
      </c>
      <c r="J10" s="8">
        <v>0.1</v>
      </c>
      <c r="K10" s="9">
        <v>80</v>
      </c>
      <c r="L10" s="9">
        <v>80</v>
      </c>
      <c r="M10" s="9">
        <v>80</v>
      </c>
      <c r="N10" s="6">
        <f t="shared" si="0"/>
        <v>80</v>
      </c>
      <c r="P10" s="23"/>
    </row>
    <row r="11" spans="1:16" ht="28.5" customHeight="1" x14ac:dyDescent="0.25">
      <c r="A11" s="3">
        <v>6</v>
      </c>
      <c r="B11" s="4">
        <v>0</v>
      </c>
      <c r="C11" s="5">
        <v>0</v>
      </c>
      <c r="D11" s="5">
        <v>0</v>
      </c>
      <c r="E11" s="5">
        <v>0</v>
      </c>
      <c r="F11" s="4">
        <v>0</v>
      </c>
      <c r="G11" s="5">
        <v>0</v>
      </c>
      <c r="H11" s="5">
        <v>0</v>
      </c>
      <c r="I11" s="5">
        <v>0</v>
      </c>
      <c r="J11" s="4">
        <v>0</v>
      </c>
      <c r="K11" s="5">
        <v>0</v>
      </c>
      <c r="L11" s="5">
        <v>0</v>
      </c>
      <c r="M11" s="5">
        <v>0</v>
      </c>
      <c r="N11" s="6">
        <f t="shared" si="0"/>
        <v>0</v>
      </c>
      <c r="P11" s="23"/>
    </row>
    <row r="12" spans="1:16" ht="30.75" customHeight="1" x14ac:dyDescent="0.25">
      <c r="A12" s="3">
        <v>7</v>
      </c>
      <c r="B12" s="4">
        <v>0.15</v>
      </c>
      <c r="C12" s="5">
        <v>80</v>
      </c>
      <c r="D12" s="5">
        <v>80</v>
      </c>
      <c r="E12" s="5">
        <v>80</v>
      </c>
      <c r="F12" s="4">
        <v>0.15</v>
      </c>
      <c r="G12" s="5">
        <v>80</v>
      </c>
      <c r="H12" s="5">
        <v>80</v>
      </c>
      <c r="I12" s="5">
        <v>80</v>
      </c>
      <c r="J12" s="4">
        <v>0.15</v>
      </c>
      <c r="K12" s="5">
        <v>80</v>
      </c>
      <c r="L12" s="5">
        <v>80</v>
      </c>
      <c r="M12" s="5">
        <v>80</v>
      </c>
      <c r="N12" s="6">
        <f t="shared" si="0"/>
        <v>80</v>
      </c>
      <c r="P12" s="23"/>
    </row>
    <row r="13" spans="1:16" ht="36.75" customHeight="1" thickBot="1" x14ac:dyDescent="0.3">
      <c r="A13" s="10">
        <v>8</v>
      </c>
      <c r="B13" s="11">
        <v>0.15</v>
      </c>
      <c r="C13" s="12">
        <v>85</v>
      </c>
      <c r="D13" s="12">
        <v>85</v>
      </c>
      <c r="E13" s="12">
        <v>85</v>
      </c>
      <c r="F13" s="11">
        <v>0.15</v>
      </c>
      <c r="G13" s="12">
        <v>85</v>
      </c>
      <c r="H13" s="12">
        <v>80</v>
      </c>
      <c r="I13" s="12">
        <v>85</v>
      </c>
      <c r="J13" s="11">
        <v>0.15</v>
      </c>
      <c r="K13" s="12">
        <v>85</v>
      </c>
      <c r="L13" s="12">
        <v>80</v>
      </c>
      <c r="M13" s="12">
        <v>85</v>
      </c>
      <c r="N13" s="6">
        <f t="shared" si="0"/>
        <v>83.333333333333329</v>
      </c>
    </row>
    <row r="14" spans="1:16" ht="38.25" customHeight="1" thickTop="1" thickBot="1" x14ac:dyDescent="0.3">
      <c r="A14" s="18" t="s">
        <v>0</v>
      </c>
      <c r="B14" s="13">
        <f>SUM(B6:B13)</f>
        <v>1</v>
      </c>
      <c r="C14" s="31">
        <f>B6*C6+B7*C7+B8*C8+B9*C9+B10*C10+B11*C11+B12*C12+B13*C13</f>
        <v>85.25</v>
      </c>
      <c r="D14" s="14">
        <f>B6*D6+B7*D7+B8*D8+B9*D9+B10*D10+B11*D11+B12*D12+B13*D13</f>
        <v>85.25</v>
      </c>
      <c r="E14" s="14">
        <f>B6*E6+B7*E7+B8*E8+B9*E9+B10*E10+B11*E11+B12*E12+B13*E13</f>
        <v>84.5</v>
      </c>
      <c r="F14" s="13">
        <f>SUM(F6:F13)</f>
        <v>1</v>
      </c>
      <c r="G14" s="31">
        <f>F6*G6+F7*G7+F8*G8+F9*G9+F10*G10+F11*G11+F12*G12+F13*G13</f>
        <v>85.25</v>
      </c>
      <c r="H14" s="14">
        <f>F6*H6+F7*H7+F8*H8+F9*H9+F10*H10+F11*H11+F12*H12+F13*H13</f>
        <v>79.25</v>
      </c>
      <c r="I14" s="14">
        <f>F6*I6+F7*I7+F8*I8+F9*I9+F10*I10+F11*I11+F12*I12+F13*I13</f>
        <v>85.25</v>
      </c>
      <c r="J14" s="13">
        <f>SUM(J6:J13)</f>
        <v>1</v>
      </c>
      <c r="K14" s="31">
        <f>J6*K6+J7*K7+J8*K8+J9*K9+J10*K10+J11*K11+J12*K12+J13*K13</f>
        <v>85.25</v>
      </c>
      <c r="L14" s="31">
        <f>J6*L6+J7*L7+J8*L8+J9*L9+J10*L10+J11*L11+J12*L12+J13*L13</f>
        <v>79.25</v>
      </c>
      <c r="M14" s="14">
        <f>J6*M6+J7*M7+J8*M8+J9*M9+J10*M10+J11*M11+J12*M12+J13*M13</f>
        <v>85.25</v>
      </c>
      <c r="N14" s="6">
        <f>AVERAGE(C14:E14,G14:I14,K14:M14)</f>
        <v>83.833333333333329</v>
      </c>
    </row>
    <row r="16" spans="1:16" x14ac:dyDescent="0.25">
      <c r="A16" s="19" t="s">
        <v>15</v>
      </c>
    </row>
  </sheetData>
  <mergeCells count="1">
    <mergeCell ref="A1:E1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85" zoomScaleNormal="85" workbookViewId="0">
      <selection activeCell="G6" sqref="G6:G13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1" ht="26.25" customHeight="1" x14ac:dyDescent="0.25">
      <c r="A1" s="70" t="s">
        <v>10</v>
      </c>
      <c r="B1" s="70"/>
      <c r="C1" s="70"/>
      <c r="D1" s="70"/>
      <c r="E1" s="70"/>
    </row>
    <row r="3" spans="1:11" ht="24" customHeight="1" x14ac:dyDescent="0.25">
      <c r="A3" s="19" t="s">
        <v>11</v>
      </c>
      <c r="B3" s="19" t="s">
        <v>12</v>
      </c>
      <c r="E3" t="s">
        <v>29</v>
      </c>
    </row>
    <row r="4" spans="1:11" ht="17.25" thickBot="1" x14ac:dyDescent="0.3">
      <c r="B4" s="24">
        <v>1091</v>
      </c>
      <c r="C4" s="24"/>
      <c r="D4" s="24">
        <v>1081</v>
      </c>
      <c r="F4" s="24">
        <v>1071</v>
      </c>
      <c r="G4" s="24"/>
    </row>
    <row r="5" spans="1:11" ht="24.75" customHeight="1" x14ac:dyDescent="0.25">
      <c r="A5" s="15" t="s">
        <v>2</v>
      </c>
      <c r="B5" s="1" t="s">
        <v>7</v>
      </c>
      <c r="C5" s="22" t="s">
        <v>3</v>
      </c>
      <c r="D5" s="1" t="s">
        <v>7</v>
      </c>
      <c r="E5" s="22" t="s">
        <v>3</v>
      </c>
      <c r="F5" s="1" t="s">
        <v>7</v>
      </c>
      <c r="G5" s="22" t="s">
        <v>3</v>
      </c>
      <c r="H5" s="17" t="s">
        <v>6</v>
      </c>
      <c r="K5" s="23"/>
    </row>
    <row r="6" spans="1:11" ht="37.5" customHeight="1" x14ac:dyDescent="0.25">
      <c r="A6" s="3">
        <v>1</v>
      </c>
      <c r="B6" s="4">
        <v>0.25</v>
      </c>
      <c r="C6" s="5">
        <v>88</v>
      </c>
      <c r="D6" s="4">
        <v>0.25</v>
      </c>
      <c r="E6" s="5">
        <v>89</v>
      </c>
      <c r="F6" s="4">
        <v>0.25</v>
      </c>
      <c r="G6" s="5">
        <v>86</v>
      </c>
      <c r="H6" s="6">
        <f>AVERAGE(C6,E6,G6)</f>
        <v>87.666666666666671</v>
      </c>
      <c r="K6" s="23"/>
    </row>
    <row r="7" spans="1:11" ht="30.75" customHeight="1" x14ac:dyDescent="0.25">
      <c r="A7" s="3">
        <v>2</v>
      </c>
      <c r="B7" s="4">
        <v>0.1</v>
      </c>
      <c r="C7" s="5">
        <v>87</v>
      </c>
      <c r="D7" s="4">
        <v>0.1</v>
      </c>
      <c r="E7" s="5">
        <v>88</v>
      </c>
      <c r="F7" s="4">
        <v>0.1</v>
      </c>
      <c r="G7" s="5">
        <v>85</v>
      </c>
      <c r="H7" s="6">
        <f t="shared" ref="H7:H13" si="0">AVERAGE(C7,E7,G7)</f>
        <v>86.666666666666671</v>
      </c>
      <c r="K7" s="23"/>
    </row>
    <row r="8" spans="1:11" ht="27.75" customHeight="1" x14ac:dyDescent="0.25">
      <c r="A8" s="3">
        <v>3</v>
      </c>
      <c r="B8" s="4">
        <v>0.3</v>
      </c>
      <c r="C8" s="5">
        <v>90</v>
      </c>
      <c r="D8" s="4">
        <v>0.3</v>
      </c>
      <c r="E8" s="5">
        <v>89</v>
      </c>
      <c r="F8" s="4">
        <v>0.3</v>
      </c>
      <c r="G8" s="5">
        <v>87</v>
      </c>
      <c r="H8" s="6">
        <f t="shared" si="0"/>
        <v>88.666666666666671</v>
      </c>
      <c r="K8" s="23"/>
    </row>
    <row r="9" spans="1:11" ht="31.5" customHeight="1" x14ac:dyDescent="0.25">
      <c r="A9" s="3">
        <v>4</v>
      </c>
      <c r="B9" s="4">
        <v>0.1</v>
      </c>
      <c r="C9" s="5">
        <v>88</v>
      </c>
      <c r="D9" s="4">
        <v>0.1</v>
      </c>
      <c r="E9" s="5">
        <v>87</v>
      </c>
      <c r="F9" s="4">
        <v>0.1</v>
      </c>
      <c r="G9" s="5">
        <v>85</v>
      </c>
      <c r="H9" s="6">
        <f t="shared" si="0"/>
        <v>86.666666666666671</v>
      </c>
      <c r="K9" s="23"/>
    </row>
    <row r="10" spans="1:11" ht="39.75" customHeight="1" x14ac:dyDescent="0.25">
      <c r="A10" s="7">
        <v>5</v>
      </c>
      <c r="B10" s="8">
        <v>0.05</v>
      </c>
      <c r="C10" s="9">
        <v>87</v>
      </c>
      <c r="D10" s="8">
        <v>0.05</v>
      </c>
      <c r="E10" s="9">
        <v>88</v>
      </c>
      <c r="F10" s="8">
        <v>0.05</v>
      </c>
      <c r="G10" s="9">
        <v>86</v>
      </c>
      <c r="H10" s="6">
        <f t="shared" si="0"/>
        <v>87</v>
      </c>
      <c r="K10" s="23"/>
    </row>
    <row r="11" spans="1:11" ht="28.5" customHeight="1" x14ac:dyDescent="0.25">
      <c r="A11" s="3">
        <v>6</v>
      </c>
      <c r="B11" s="4">
        <v>0.05</v>
      </c>
      <c r="C11" s="5">
        <v>91</v>
      </c>
      <c r="D11" s="4">
        <v>0.05</v>
      </c>
      <c r="E11" s="5">
        <v>90</v>
      </c>
      <c r="F11" s="4">
        <v>0.05</v>
      </c>
      <c r="G11" s="5">
        <v>88</v>
      </c>
      <c r="H11" s="6">
        <f t="shared" si="0"/>
        <v>89.666666666666671</v>
      </c>
      <c r="K11" s="23"/>
    </row>
    <row r="12" spans="1:11" ht="30.75" customHeight="1" x14ac:dyDescent="0.25">
      <c r="A12" s="3">
        <v>7</v>
      </c>
      <c r="B12" s="4">
        <v>0.1</v>
      </c>
      <c r="C12" s="5">
        <v>90</v>
      </c>
      <c r="D12" s="4">
        <v>0.1</v>
      </c>
      <c r="E12" s="5">
        <v>91</v>
      </c>
      <c r="F12" s="4">
        <v>0.1</v>
      </c>
      <c r="G12" s="5">
        <v>87</v>
      </c>
      <c r="H12" s="6">
        <f t="shared" si="0"/>
        <v>89.333333333333329</v>
      </c>
      <c r="K12" s="23"/>
    </row>
    <row r="13" spans="1:11" ht="36.75" customHeight="1" thickBot="1" x14ac:dyDescent="0.3">
      <c r="A13" s="10">
        <v>8</v>
      </c>
      <c r="B13" s="11">
        <v>0.05</v>
      </c>
      <c r="C13" s="12">
        <v>89</v>
      </c>
      <c r="D13" s="11">
        <v>0.05</v>
      </c>
      <c r="E13" s="12">
        <v>90</v>
      </c>
      <c r="F13" s="11">
        <v>0.05</v>
      </c>
      <c r="G13" s="12">
        <v>88</v>
      </c>
      <c r="H13" s="6">
        <f t="shared" si="0"/>
        <v>89</v>
      </c>
      <c r="K13" s="23"/>
    </row>
    <row r="14" spans="1:11" ht="38.25" customHeight="1" thickTop="1" thickBot="1" x14ac:dyDescent="0.3">
      <c r="A14" s="18" t="s">
        <v>0</v>
      </c>
      <c r="B14" s="13">
        <f>SUM(B6:B13)</f>
        <v>1</v>
      </c>
      <c r="C14" s="20">
        <f>B6*C6+B7*C7+B8*C8+B9*C9+B10*C10+B11*C11+B12*C12+B13*C13</f>
        <v>88.85</v>
      </c>
      <c r="D14" s="13">
        <f>SUM(D6:D13)</f>
        <v>1</v>
      </c>
      <c r="E14" s="20">
        <f>D6*E6+D7*E7+D8*E8+D9*E9+D10*E10+D11*E11+D12*E12+D13*E13</f>
        <v>88.95</v>
      </c>
      <c r="F14" s="13">
        <f>SUM(F6:F13)</f>
        <v>1</v>
      </c>
      <c r="G14" s="14">
        <f>F6*G6+F7*G7+F8*G8+F9*G9+F10*G10+F11*G11+F12*G12+F13*G13</f>
        <v>86.4</v>
      </c>
      <c r="H14" s="6">
        <f>AVERAGE(C14:C14,E14:E14,G14:G14)</f>
        <v>88.066666666666677</v>
      </c>
    </row>
    <row r="16" spans="1:11" x14ac:dyDescent="0.25">
      <c r="A16" s="19" t="s">
        <v>15</v>
      </c>
    </row>
  </sheetData>
  <mergeCells count="1">
    <mergeCell ref="A1:E1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showGridLines="0" topLeftCell="A19" zoomScaleNormal="100" zoomScaleSheetLayoutView="100" workbookViewId="0">
      <selection activeCell="E40" sqref="E40"/>
    </sheetView>
  </sheetViews>
  <sheetFormatPr defaultRowHeight="15.75" x14ac:dyDescent="0.25"/>
  <cols>
    <col min="1" max="1" width="9" style="33"/>
    <col min="2" max="2" width="6.5" style="33" customWidth="1"/>
    <col min="3" max="3" width="43.625" style="33" customWidth="1"/>
    <col min="4" max="5" width="6.375" style="33" bestFit="1" customWidth="1"/>
    <col min="6" max="16" width="6.75" style="33" customWidth="1"/>
    <col min="17" max="17" width="5.125" style="33" customWidth="1"/>
    <col min="18" max="18" width="5.5" style="33" customWidth="1"/>
    <col min="19" max="23" width="5.625" style="33" customWidth="1"/>
    <col min="24" max="16384" width="9" style="33"/>
  </cols>
  <sheetData>
    <row r="1" spans="2:14" ht="17.25" thickBot="1" x14ac:dyDescent="0.3">
      <c r="C1" s="33" t="s">
        <v>77</v>
      </c>
    </row>
    <row r="2" spans="2:14" ht="16.5" x14ac:dyDescent="0.25">
      <c r="B2" s="58" t="s">
        <v>36</v>
      </c>
      <c r="C2" s="60" t="s">
        <v>37</v>
      </c>
      <c r="D2" s="64" t="s">
        <v>38</v>
      </c>
      <c r="E2" s="65"/>
      <c r="F2" s="34" t="s">
        <v>39</v>
      </c>
      <c r="G2" s="34" t="s">
        <v>40</v>
      </c>
      <c r="H2" s="34" t="s">
        <v>41</v>
      </c>
      <c r="I2" s="34" t="s">
        <v>42</v>
      </c>
      <c r="J2" s="34" t="s">
        <v>43</v>
      </c>
      <c r="K2" s="34" t="s">
        <v>44</v>
      </c>
      <c r="L2" s="34" t="s">
        <v>45</v>
      </c>
      <c r="M2" s="34" t="s">
        <v>46</v>
      </c>
    </row>
    <row r="3" spans="2:14" ht="16.5" x14ac:dyDescent="0.25">
      <c r="B3" s="59"/>
      <c r="C3" s="61"/>
      <c r="D3" s="35" t="s">
        <v>78</v>
      </c>
      <c r="E3" s="36" t="s">
        <v>47</v>
      </c>
      <c r="F3" s="36" t="s">
        <v>47</v>
      </c>
      <c r="G3" s="36" t="s">
        <v>47</v>
      </c>
      <c r="H3" s="36" t="s">
        <v>47</v>
      </c>
      <c r="I3" s="36" t="s">
        <v>47</v>
      </c>
      <c r="J3" s="36" t="s">
        <v>47</v>
      </c>
      <c r="K3" s="36" t="s">
        <v>47</v>
      </c>
      <c r="L3" s="36" t="s">
        <v>47</v>
      </c>
      <c r="M3" s="36" t="s">
        <v>47</v>
      </c>
    </row>
    <row r="4" spans="2:14" ht="16.5" x14ac:dyDescent="0.25">
      <c r="B4" s="37">
        <v>1</v>
      </c>
      <c r="C4" s="38" t="s">
        <v>48</v>
      </c>
      <c r="D4" s="39">
        <v>0.15</v>
      </c>
      <c r="E4" s="40">
        <v>90</v>
      </c>
      <c r="F4" s="40">
        <v>80</v>
      </c>
      <c r="G4" s="40">
        <v>85</v>
      </c>
      <c r="H4" s="40">
        <v>77</v>
      </c>
      <c r="I4" s="40">
        <v>80</v>
      </c>
      <c r="J4" s="40">
        <v>75</v>
      </c>
      <c r="K4" s="40">
        <v>95</v>
      </c>
      <c r="L4" s="40">
        <v>90</v>
      </c>
      <c r="M4" s="40">
        <v>83</v>
      </c>
    </row>
    <row r="5" spans="2:14" ht="16.5" x14ac:dyDescent="0.25">
      <c r="B5" s="37">
        <v>2</v>
      </c>
      <c r="C5" s="41" t="s">
        <v>49</v>
      </c>
      <c r="D5" s="39">
        <v>0.15</v>
      </c>
      <c r="E5" s="40">
        <v>80</v>
      </c>
      <c r="F5" s="40">
        <v>80</v>
      </c>
      <c r="G5" s="40">
        <v>84</v>
      </c>
      <c r="H5" s="40">
        <v>77</v>
      </c>
      <c r="I5" s="40">
        <v>75</v>
      </c>
      <c r="J5" s="40">
        <v>70</v>
      </c>
      <c r="K5" s="40">
        <v>85</v>
      </c>
      <c r="L5" s="40">
        <v>85</v>
      </c>
      <c r="M5" s="40">
        <v>83</v>
      </c>
    </row>
    <row r="6" spans="2:14" ht="16.5" x14ac:dyDescent="0.25">
      <c r="B6" s="37">
        <v>3</v>
      </c>
      <c r="C6" s="38" t="s">
        <v>50</v>
      </c>
      <c r="D6" s="39">
        <v>0.2</v>
      </c>
      <c r="E6" s="40">
        <v>90</v>
      </c>
      <c r="F6" s="40">
        <v>85</v>
      </c>
      <c r="G6" s="40">
        <v>85</v>
      </c>
      <c r="H6" s="40">
        <v>77</v>
      </c>
      <c r="I6" s="40">
        <v>80</v>
      </c>
      <c r="J6" s="40">
        <v>75</v>
      </c>
      <c r="K6" s="40">
        <v>95</v>
      </c>
      <c r="L6" s="40">
        <v>90</v>
      </c>
      <c r="M6" s="40">
        <v>85</v>
      </c>
    </row>
    <row r="7" spans="2:14" ht="16.5" x14ac:dyDescent="0.25">
      <c r="B7" s="37">
        <v>4</v>
      </c>
      <c r="C7" s="41" t="s">
        <v>51</v>
      </c>
      <c r="D7" s="39">
        <v>0.15</v>
      </c>
      <c r="E7" s="40">
        <v>80</v>
      </c>
      <c r="F7" s="40">
        <v>80</v>
      </c>
      <c r="G7" s="40">
        <v>80</v>
      </c>
      <c r="H7" s="40">
        <v>70</v>
      </c>
      <c r="I7" s="40">
        <v>80</v>
      </c>
      <c r="J7" s="40">
        <v>80</v>
      </c>
      <c r="K7" s="40">
        <v>90</v>
      </c>
      <c r="L7" s="40">
        <v>95</v>
      </c>
      <c r="M7" s="40">
        <v>85</v>
      </c>
    </row>
    <row r="8" spans="2:14" ht="33" x14ac:dyDescent="0.25">
      <c r="B8" s="42">
        <v>5</v>
      </c>
      <c r="C8" s="43" t="s">
        <v>79</v>
      </c>
      <c r="D8" s="44">
        <v>0.1</v>
      </c>
      <c r="E8" s="45">
        <v>80</v>
      </c>
      <c r="F8" s="45">
        <v>80</v>
      </c>
      <c r="G8" s="45">
        <v>79</v>
      </c>
      <c r="H8" s="45">
        <v>79</v>
      </c>
      <c r="I8" s="45">
        <v>75</v>
      </c>
      <c r="J8" s="45">
        <v>70</v>
      </c>
      <c r="K8" s="45">
        <v>80</v>
      </c>
      <c r="L8" s="45">
        <v>85</v>
      </c>
      <c r="M8" s="45">
        <v>85</v>
      </c>
    </row>
    <row r="9" spans="2:14" ht="16.5" x14ac:dyDescent="0.25">
      <c r="B9" s="37">
        <v>6</v>
      </c>
      <c r="C9" s="41" t="s">
        <v>52</v>
      </c>
      <c r="D9" s="39">
        <v>0.05</v>
      </c>
      <c r="E9" s="40">
        <v>85</v>
      </c>
      <c r="F9" s="40">
        <v>80</v>
      </c>
      <c r="G9" s="40">
        <v>90</v>
      </c>
      <c r="H9" s="40">
        <v>85</v>
      </c>
      <c r="I9" s="40">
        <v>75</v>
      </c>
      <c r="J9" s="40">
        <v>70</v>
      </c>
      <c r="K9" s="40">
        <v>90</v>
      </c>
      <c r="L9" s="40">
        <v>90</v>
      </c>
      <c r="M9" s="40">
        <v>87</v>
      </c>
    </row>
    <row r="10" spans="2:14" ht="16.5" x14ac:dyDescent="0.25">
      <c r="B10" s="37">
        <v>7</v>
      </c>
      <c r="C10" s="41" t="s">
        <v>53</v>
      </c>
      <c r="D10" s="39">
        <v>0.1</v>
      </c>
      <c r="E10" s="40">
        <v>85</v>
      </c>
      <c r="F10" s="40">
        <v>80</v>
      </c>
      <c r="G10" s="40">
        <v>88</v>
      </c>
      <c r="H10" s="40">
        <v>80</v>
      </c>
      <c r="I10" s="40">
        <v>80</v>
      </c>
      <c r="J10" s="40">
        <v>80</v>
      </c>
      <c r="K10" s="40">
        <v>85</v>
      </c>
      <c r="L10" s="40">
        <v>90</v>
      </c>
      <c r="M10" s="40">
        <v>88</v>
      </c>
    </row>
    <row r="11" spans="2:14" ht="17.25" thickBot="1" x14ac:dyDescent="0.3">
      <c r="B11" s="46">
        <v>8</v>
      </c>
      <c r="C11" s="47" t="s">
        <v>54</v>
      </c>
      <c r="D11" s="48">
        <v>0.1</v>
      </c>
      <c r="E11" s="49">
        <v>90</v>
      </c>
      <c r="F11" s="49">
        <v>80</v>
      </c>
      <c r="G11" s="49">
        <v>90</v>
      </c>
      <c r="H11" s="49">
        <v>75</v>
      </c>
      <c r="I11" s="49">
        <v>85</v>
      </c>
      <c r="J11" s="49">
        <v>75</v>
      </c>
      <c r="K11" s="49">
        <v>90</v>
      </c>
      <c r="L11" s="49">
        <v>95</v>
      </c>
      <c r="M11" s="49">
        <v>85</v>
      </c>
    </row>
    <row r="12" spans="2:14" ht="17.25" thickTop="1" thickBot="1" x14ac:dyDescent="0.3">
      <c r="B12" s="62" t="s">
        <v>55</v>
      </c>
      <c r="C12" s="63"/>
      <c r="D12" s="50">
        <f>SUM(D4:D11)</f>
        <v>1</v>
      </c>
      <c r="E12" s="51">
        <f>D4*E4+D5*E5+D6*E6+D7*E7+D8*E8+D9*E9+D10*E10+D11*E11</f>
        <v>85.25</v>
      </c>
      <c r="F12" s="51">
        <f>D4*F4+D5*F5+D6*F6+D7*F7+D8*F8+D9*F9+D10*F10+D11*F11</f>
        <v>81</v>
      </c>
      <c r="G12" s="51">
        <f>D4*G4+D5*G5+D6*G6+D7*G7+D8*G8+D9*G9+D10*G10+D11*G11</f>
        <v>84.55</v>
      </c>
      <c r="H12" s="51">
        <f>D4*H4+D5*H5+D6*H6+D7*H7+D8*H8+D9*H9+D10*H10+D11*H11</f>
        <v>76.650000000000006</v>
      </c>
      <c r="I12" s="51">
        <f>D4*I4+D5*I5+D6*I6+D7*I7+D8*I8+D9*I9+D10*I10+D11*I11</f>
        <v>79</v>
      </c>
      <c r="J12" s="51">
        <f>D4*J4+D5*J5+D6*J6+D7*J7+D8*J8+D9*J9+D10*J10+D11*J11</f>
        <v>74.75</v>
      </c>
      <c r="K12" s="51">
        <f>D4*K4+D5*K5+D6*K6+D7*K7+D8*K8+D9*K9+D10*K10+D11*K11</f>
        <v>89.5</v>
      </c>
      <c r="L12" s="51">
        <f>D4*L4+D5*L5+D6*L6+D7*L7+D8*L8+D9*L9+D10*L10+D11*L11</f>
        <v>90</v>
      </c>
      <c r="M12" s="51">
        <f>D4*M4+D5*M5+D6*M6+D7*M7+D8*M8+D9*M9+D10*M10+D11*M11</f>
        <v>84.8</v>
      </c>
    </row>
    <row r="13" spans="2:14" ht="16.5" thickBot="1" x14ac:dyDescent="0.3"/>
    <row r="14" spans="2:14" ht="16.5" x14ac:dyDescent="0.25">
      <c r="B14" s="58" t="s">
        <v>36</v>
      </c>
      <c r="C14" s="60" t="s">
        <v>37</v>
      </c>
      <c r="D14" s="66" t="s">
        <v>56</v>
      </c>
      <c r="E14" s="67"/>
      <c r="F14" s="34" t="s">
        <v>57</v>
      </c>
      <c r="G14" s="34" t="s">
        <v>58</v>
      </c>
      <c r="H14" s="34" t="s">
        <v>59</v>
      </c>
      <c r="I14" s="34" t="s">
        <v>60</v>
      </c>
      <c r="J14" s="34" t="s">
        <v>61</v>
      </c>
      <c r="K14" s="34" t="s">
        <v>62</v>
      </c>
      <c r="L14" s="34" t="s">
        <v>63</v>
      </c>
      <c r="M14" s="34" t="s">
        <v>64</v>
      </c>
      <c r="N14" s="34" t="s">
        <v>65</v>
      </c>
    </row>
    <row r="15" spans="2:14" ht="16.5" x14ac:dyDescent="0.25">
      <c r="B15" s="59"/>
      <c r="C15" s="61"/>
      <c r="D15" s="35" t="s">
        <v>78</v>
      </c>
      <c r="E15" s="36" t="s">
        <v>47</v>
      </c>
      <c r="F15" s="36" t="s">
        <v>47</v>
      </c>
      <c r="G15" s="36" t="s">
        <v>47</v>
      </c>
      <c r="H15" s="36" t="s">
        <v>47</v>
      </c>
      <c r="I15" s="36" t="s">
        <v>47</v>
      </c>
      <c r="J15" s="36" t="s">
        <v>47</v>
      </c>
      <c r="K15" s="36" t="s">
        <v>47</v>
      </c>
      <c r="L15" s="36" t="s">
        <v>47</v>
      </c>
      <c r="M15" s="36" t="s">
        <v>47</v>
      </c>
      <c r="N15" s="36" t="s">
        <v>47</v>
      </c>
    </row>
    <row r="16" spans="2:14" ht="16.5" x14ac:dyDescent="0.25">
      <c r="B16" s="37">
        <v>1</v>
      </c>
      <c r="C16" s="38" t="s">
        <v>48</v>
      </c>
      <c r="D16" s="39">
        <v>0.15</v>
      </c>
      <c r="E16" s="40">
        <v>88</v>
      </c>
      <c r="F16" s="40">
        <v>88</v>
      </c>
      <c r="G16" s="40">
        <v>83</v>
      </c>
      <c r="H16" s="40">
        <v>90</v>
      </c>
      <c r="I16" s="40">
        <v>88</v>
      </c>
      <c r="J16" s="40">
        <v>90</v>
      </c>
      <c r="K16" s="40">
        <v>89</v>
      </c>
      <c r="L16" s="40">
        <v>81</v>
      </c>
      <c r="M16" s="40">
        <v>90</v>
      </c>
      <c r="N16" s="40">
        <v>86</v>
      </c>
    </row>
    <row r="17" spans="2:14" ht="16.5" x14ac:dyDescent="0.25">
      <c r="B17" s="37">
        <v>2</v>
      </c>
      <c r="C17" s="41" t="s">
        <v>49</v>
      </c>
      <c r="D17" s="39">
        <v>0.15</v>
      </c>
      <c r="E17" s="40">
        <v>90</v>
      </c>
      <c r="F17" s="40">
        <v>90</v>
      </c>
      <c r="G17" s="40">
        <v>84</v>
      </c>
      <c r="H17" s="40">
        <v>90</v>
      </c>
      <c r="I17" s="40">
        <v>90</v>
      </c>
      <c r="J17" s="40">
        <v>90</v>
      </c>
      <c r="K17" s="40">
        <v>85</v>
      </c>
      <c r="L17" s="40">
        <v>84</v>
      </c>
      <c r="M17" s="40">
        <v>95</v>
      </c>
      <c r="N17" s="40">
        <v>86</v>
      </c>
    </row>
    <row r="18" spans="2:14" ht="16.5" x14ac:dyDescent="0.25">
      <c r="B18" s="37">
        <v>3</v>
      </c>
      <c r="C18" s="38" t="s">
        <v>50</v>
      </c>
      <c r="D18" s="39">
        <v>0.2</v>
      </c>
      <c r="E18" s="40">
        <v>90</v>
      </c>
      <c r="F18" s="40">
        <v>88</v>
      </c>
      <c r="G18" s="40">
        <v>83</v>
      </c>
      <c r="H18" s="40">
        <v>92</v>
      </c>
      <c r="I18" s="40">
        <v>90</v>
      </c>
      <c r="J18" s="40">
        <v>92</v>
      </c>
      <c r="K18" s="40">
        <v>90</v>
      </c>
      <c r="L18" s="40">
        <v>80</v>
      </c>
      <c r="M18" s="40">
        <v>95</v>
      </c>
      <c r="N18" s="40">
        <v>85</v>
      </c>
    </row>
    <row r="19" spans="2:14" ht="16.5" x14ac:dyDescent="0.25">
      <c r="B19" s="37">
        <v>4</v>
      </c>
      <c r="C19" s="41" t="s">
        <v>51</v>
      </c>
      <c r="D19" s="39">
        <v>0.15</v>
      </c>
      <c r="E19" s="40">
        <v>93</v>
      </c>
      <c r="F19" s="40">
        <v>93</v>
      </c>
      <c r="G19" s="40">
        <v>85</v>
      </c>
      <c r="H19" s="40">
        <v>88</v>
      </c>
      <c r="I19" s="40">
        <v>85</v>
      </c>
      <c r="J19" s="40">
        <v>90</v>
      </c>
      <c r="K19" s="40">
        <v>85</v>
      </c>
      <c r="L19" s="40">
        <v>81</v>
      </c>
      <c r="M19" s="40">
        <v>90</v>
      </c>
      <c r="N19" s="40">
        <v>84</v>
      </c>
    </row>
    <row r="20" spans="2:14" ht="33" x14ac:dyDescent="0.25">
      <c r="B20" s="42">
        <v>5</v>
      </c>
      <c r="C20" s="43" t="s">
        <v>79</v>
      </c>
      <c r="D20" s="44">
        <v>0.1</v>
      </c>
      <c r="E20" s="45">
        <v>85</v>
      </c>
      <c r="F20" s="45">
        <v>88</v>
      </c>
      <c r="G20" s="45">
        <v>88</v>
      </c>
      <c r="H20" s="45">
        <v>86</v>
      </c>
      <c r="I20" s="45">
        <v>85</v>
      </c>
      <c r="J20" s="45">
        <v>86</v>
      </c>
      <c r="K20" s="45">
        <v>93</v>
      </c>
      <c r="L20" s="45">
        <v>83</v>
      </c>
      <c r="M20" s="45">
        <v>80</v>
      </c>
      <c r="N20" s="45">
        <v>85</v>
      </c>
    </row>
    <row r="21" spans="2:14" ht="16.5" x14ac:dyDescent="0.25">
      <c r="B21" s="37">
        <v>6</v>
      </c>
      <c r="C21" s="41" t="s">
        <v>52</v>
      </c>
      <c r="D21" s="39">
        <v>0.05</v>
      </c>
      <c r="E21" s="40">
        <v>90</v>
      </c>
      <c r="F21" s="40">
        <v>90</v>
      </c>
      <c r="G21" s="40">
        <v>90</v>
      </c>
      <c r="H21" s="40">
        <v>85</v>
      </c>
      <c r="I21" s="40">
        <v>85</v>
      </c>
      <c r="J21" s="40">
        <v>85</v>
      </c>
      <c r="K21" s="40">
        <v>89</v>
      </c>
      <c r="L21" s="40">
        <v>88</v>
      </c>
      <c r="M21" s="40">
        <v>80</v>
      </c>
      <c r="N21" s="40">
        <v>90</v>
      </c>
    </row>
    <row r="22" spans="2:14" ht="16.5" x14ac:dyDescent="0.25">
      <c r="B22" s="37">
        <v>7</v>
      </c>
      <c r="C22" s="41" t="s">
        <v>53</v>
      </c>
      <c r="D22" s="39">
        <v>0.1</v>
      </c>
      <c r="E22" s="40">
        <v>87</v>
      </c>
      <c r="F22" s="40">
        <v>88</v>
      </c>
      <c r="G22" s="40">
        <v>90</v>
      </c>
      <c r="H22" s="40">
        <v>88</v>
      </c>
      <c r="I22" s="40">
        <v>88</v>
      </c>
      <c r="J22" s="40">
        <v>88</v>
      </c>
      <c r="K22" s="40">
        <v>81</v>
      </c>
      <c r="L22" s="40">
        <v>82</v>
      </c>
      <c r="M22" s="40">
        <v>90</v>
      </c>
      <c r="N22" s="40">
        <v>88</v>
      </c>
    </row>
    <row r="23" spans="2:14" ht="17.25" thickBot="1" x14ac:dyDescent="0.3">
      <c r="B23" s="46">
        <v>8</v>
      </c>
      <c r="C23" s="47" t="s">
        <v>54</v>
      </c>
      <c r="D23" s="48">
        <v>0.1</v>
      </c>
      <c r="E23" s="49">
        <v>90</v>
      </c>
      <c r="F23" s="49">
        <v>90</v>
      </c>
      <c r="G23" s="49">
        <v>82</v>
      </c>
      <c r="H23" s="49">
        <v>92</v>
      </c>
      <c r="I23" s="49">
        <v>90</v>
      </c>
      <c r="J23" s="49">
        <v>90</v>
      </c>
      <c r="K23" s="49">
        <v>91</v>
      </c>
      <c r="L23" s="49">
        <v>82</v>
      </c>
      <c r="M23" s="49">
        <v>90</v>
      </c>
      <c r="N23" s="49">
        <v>85</v>
      </c>
    </row>
    <row r="24" spans="2:14" ht="17.25" thickTop="1" thickBot="1" x14ac:dyDescent="0.3">
      <c r="B24" s="62" t="s">
        <v>55</v>
      </c>
      <c r="C24" s="63"/>
      <c r="D24" s="50">
        <f>SUM(D16:D23)</f>
        <v>1</v>
      </c>
      <c r="E24" s="51">
        <f>D16*E16+D17*E17+D18*E18+D19*E19+D20*E20+D21*E21+D22*E22+D23*E23</f>
        <v>89.350000000000009</v>
      </c>
      <c r="F24" s="51">
        <f>D16*F16+D17*F17+D18*F18+D19*F19+D20*F20+D21*F21+D22*F22+D23*F23</f>
        <v>89.35</v>
      </c>
      <c r="G24" s="51">
        <f>D16*G16+D17*G17+D18*G18+D19*G19+D20*G20+D21*G21+D22*G22+D23*G23</f>
        <v>84.9</v>
      </c>
      <c r="H24" s="51">
        <f>D16*H16+D17*H17+D18*H18+D19*H19+D20*H20+D21*H21+D22*H22+D23*H23</f>
        <v>89.45</v>
      </c>
      <c r="I24" s="51">
        <f>D16*I16+D17*I17+D18*I18+D19*I19+D20*I20+D21*I21+D22*I22+D23*I23</f>
        <v>88</v>
      </c>
      <c r="J24" s="51">
        <f>D16*J16+D17*J17+D18*J18+D19*J19+D20*J20+D21*J21+D22*J22+D23*J23</f>
        <v>89.55</v>
      </c>
      <c r="K24" s="51">
        <f>D16*K16+D17*K17+D18*K18+D19*K19+D20*K20+D21*K21+D22*K22+D23*K23</f>
        <v>87.8</v>
      </c>
      <c r="L24" s="51">
        <f>D16*L16+D17*L17+D18*L18+D19*L19+D20*L20+D21*L21+D22*L22+D23*L23</f>
        <v>82.000000000000014</v>
      </c>
      <c r="M24" s="51">
        <f>D16*M16+D17*M17+D18*M18+D19*M19+D20*M20+D21*M21+D22*M22+D23*M23</f>
        <v>90.25</v>
      </c>
      <c r="N24" s="51">
        <f>D16*N16+D17*N17+D18*N18+D19*N19+D20*N20+D21*N21+D22*N22+D23*N23</f>
        <v>85.7</v>
      </c>
    </row>
    <row r="25" spans="2:14" ht="16.5" thickBot="1" x14ac:dyDescent="0.3"/>
    <row r="26" spans="2:14" ht="16.5" x14ac:dyDescent="0.25">
      <c r="B26" s="58" t="s">
        <v>36</v>
      </c>
      <c r="C26" s="60" t="s">
        <v>37</v>
      </c>
      <c r="D26" s="66" t="s">
        <v>66</v>
      </c>
      <c r="E26" s="67"/>
      <c r="F26" s="52" t="s">
        <v>67</v>
      </c>
      <c r="G26" s="34" t="s">
        <v>68</v>
      </c>
      <c r="H26" s="34" t="s">
        <v>69</v>
      </c>
      <c r="I26" s="34" t="s">
        <v>70</v>
      </c>
      <c r="J26" s="34" t="s">
        <v>71</v>
      </c>
      <c r="K26" s="34" t="s">
        <v>72</v>
      </c>
      <c r="L26" s="34" t="s">
        <v>73</v>
      </c>
      <c r="M26" s="34" t="s">
        <v>74</v>
      </c>
      <c r="N26" s="68" t="s">
        <v>76</v>
      </c>
    </row>
    <row r="27" spans="2:14" ht="16.5" x14ac:dyDescent="0.25">
      <c r="B27" s="59"/>
      <c r="C27" s="61"/>
      <c r="D27" s="53" t="s">
        <v>78</v>
      </c>
      <c r="E27" s="54" t="s">
        <v>47</v>
      </c>
      <c r="F27" s="36" t="s">
        <v>47</v>
      </c>
      <c r="G27" s="36" t="s">
        <v>47</v>
      </c>
      <c r="H27" s="36" t="s">
        <v>47</v>
      </c>
      <c r="I27" s="36" t="s">
        <v>47</v>
      </c>
      <c r="J27" s="36" t="s">
        <v>47</v>
      </c>
      <c r="K27" s="36" t="s">
        <v>47</v>
      </c>
      <c r="L27" s="36" t="s">
        <v>47</v>
      </c>
      <c r="M27" s="36" t="s">
        <v>47</v>
      </c>
      <c r="N27" s="69"/>
    </row>
    <row r="28" spans="2:14" ht="16.5" x14ac:dyDescent="0.25">
      <c r="B28" s="37">
        <v>1</v>
      </c>
      <c r="C28" s="38" t="s">
        <v>48</v>
      </c>
      <c r="D28" s="39">
        <v>0.15</v>
      </c>
      <c r="E28" s="40">
        <v>95</v>
      </c>
      <c r="F28" s="40">
        <v>85</v>
      </c>
      <c r="G28" s="40">
        <v>85</v>
      </c>
      <c r="H28" s="40">
        <v>86</v>
      </c>
      <c r="I28" s="40">
        <v>90</v>
      </c>
      <c r="J28" s="40">
        <v>85</v>
      </c>
      <c r="K28" s="40">
        <v>80</v>
      </c>
      <c r="L28" s="40">
        <v>85</v>
      </c>
      <c r="M28" s="40">
        <v>89</v>
      </c>
      <c r="N28" s="55">
        <f t="shared" ref="N28:N36" si="0">AVERAGE(E4:M4,E16:N16,E28:M28)</f>
        <v>86</v>
      </c>
    </row>
    <row r="29" spans="2:14" ht="16.5" x14ac:dyDescent="0.25">
      <c r="B29" s="37">
        <v>2</v>
      </c>
      <c r="C29" s="41" t="s">
        <v>49</v>
      </c>
      <c r="D29" s="39">
        <v>0.15</v>
      </c>
      <c r="E29" s="40">
        <v>95</v>
      </c>
      <c r="F29" s="40">
        <v>85</v>
      </c>
      <c r="G29" s="40">
        <v>87</v>
      </c>
      <c r="H29" s="40">
        <v>85</v>
      </c>
      <c r="I29" s="40">
        <v>88</v>
      </c>
      <c r="J29" s="40">
        <v>85</v>
      </c>
      <c r="K29" s="40">
        <v>80</v>
      </c>
      <c r="L29" s="40">
        <v>85</v>
      </c>
      <c r="M29" s="40">
        <v>88</v>
      </c>
      <c r="N29" s="55">
        <f t="shared" si="0"/>
        <v>85.035714285714292</v>
      </c>
    </row>
    <row r="30" spans="2:14" ht="16.5" x14ac:dyDescent="0.25">
      <c r="B30" s="37">
        <v>3</v>
      </c>
      <c r="C30" s="38" t="s">
        <v>50</v>
      </c>
      <c r="D30" s="39">
        <v>0.2</v>
      </c>
      <c r="E30" s="40">
        <v>95</v>
      </c>
      <c r="F30" s="40">
        <v>85</v>
      </c>
      <c r="G30" s="40">
        <v>88</v>
      </c>
      <c r="H30" s="40">
        <v>85</v>
      </c>
      <c r="I30" s="40">
        <v>90</v>
      </c>
      <c r="J30" s="40">
        <v>90</v>
      </c>
      <c r="K30" s="40">
        <v>80</v>
      </c>
      <c r="L30" s="40">
        <v>90</v>
      </c>
      <c r="M30" s="40">
        <v>89</v>
      </c>
      <c r="N30" s="55">
        <f t="shared" si="0"/>
        <v>87.107142857142861</v>
      </c>
    </row>
    <row r="31" spans="2:14" ht="16.5" x14ac:dyDescent="0.25">
      <c r="B31" s="37">
        <v>4</v>
      </c>
      <c r="C31" s="41" t="s">
        <v>51</v>
      </c>
      <c r="D31" s="39">
        <v>0.15</v>
      </c>
      <c r="E31" s="40">
        <v>95</v>
      </c>
      <c r="F31" s="40">
        <v>85</v>
      </c>
      <c r="G31" s="40">
        <v>88</v>
      </c>
      <c r="H31" s="40">
        <v>88</v>
      </c>
      <c r="I31" s="40">
        <v>87</v>
      </c>
      <c r="J31" s="40">
        <v>90</v>
      </c>
      <c r="K31" s="40">
        <v>75</v>
      </c>
      <c r="L31" s="40">
        <v>90</v>
      </c>
      <c r="M31" s="40">
        <v>87</v>
      </c>
      <c r="N31" s="55">
        <f t="shared" si="0"/>
        <v>85.678571428571431</v>
      </c>
    </row>
    <row r="32" spans="2:14" ht="33" x14ac:dyDescent="0.25">
      <c r="B32" s="42">
        <v>5</v>
      </c>
      <c r="C32" s="43" t="s">
        <v>79</v>
      </c>
      <c r="D32" s="44">
        <v>0.1</v>
      </c>
      <c r="E32" s="45">
        <v>95</v>
      </c>
      <c r="F32" s="45">
        <v>85</v>
      </c>
      <c r="G32" s="45">
        <v>85</v>
      </c>
      <c r="H32" s="45">
        <v>80</v>
      </c>
      <c r="I32" s="45">
        <v>80</v>
      </c>
      <c r="J32" s="45">
        <v>80</v>
      </c>
      <c r="K32" s="45">
        <v>80</v>
      </c>
      <c r="L32" s="45">
        <v>80</v>
      </c>
      <c r="M32" s="45">
        <v>88</v>
      </c>
      <c r="N32" s="55">
        <f t="shared" si="0"/>
        <v>83.035714285714292</v>
      </c>
    </row>
    <row r="33" spans="2:14" ht="16.5" x14ac:dyDescent="0.25">
      <c r="B33" s="37">
        <v>6</v>
      </c>
      <c r="C33" s="41" t="s">
        <v>52</v>
      </c>
      <c r="D33" s="39">
        <v>0.05</v>
      </c>
      <c r="E33" s="40">
        <v>95</v>
      </c>
      <c r="F33" s="40">
        <v>85</v>
      </c>
      <c r="G33" s="40">
        <v>90</v>
      </c>
      <c r="H33" s="40">
        <v>80</v>
      </c>
      <c r="I33" s="40">
        <v>80</v>
      </c>
      <c r="J33" s="40">
        <v>0</v>
      </c>
      <c r="K33" s="40">
        <v>0</v>
      </c>
      <c r="L33" s="40">
        <v>0</v>
      </c>
      <c r="M33" s="40">
        <v>90</v>
      </c>
      <c r="N33" s="55">
        <f t="shared" si="0"/>
        <v>76.571428571428569</v>
      </c>
    </row>
    <row r="34" spans="2:14" ht="16.5" x14ac:dyDescent="0.25">
      <c r="B34" s="37">
        <v>7</v>
      </c>
      <c r="C34" s="41" t="s">
        <v>53</v>
      </c>
      <c r="D34" s="39">
        <v>0.1</v>
      </c>
      <c r="E34" s="40">
        <v>95</v>
      </c>
      <c r="F34" s="40">
        <v>85</v>
      </c>
      <c r="G34" s="40">
        <v>88</v>
      </c>
      <c r="H34" s="40">
        <v>85</v>
      </c>
      <c r="I34" s="40">
        <v>85</v>
      </c>
      <c r="J34" s="40">
        <v>80</v>
      </c>
      <c r="K34" s="40">
        <v>80</v>
      </c>
      <c r="L34" s="40">
        <v>80</v>
      </c>
      <c r="M34" s="40">
        <v>91</v>
      </c>
      <c r="N34" s="55">
        <f t="shared" si="0"/>
        <v>85.535714285714292</v>
      </c>
    </row>
    <row r="35" spans="2:14" ht="17.25" thickBot="1" x14ac:dyDescent="0.3">
      <c r="B35" s="46">
        <v>8</v>
      </c>
      <c r="C35" s="47" t="s">
        <v>54</v>
      </c>
      <c r="D35" s="48">
        <v>0.1</v>
      </c>
      <c r="E35" s="49">
        <v>95</v>
      </c>
      <c r="F35" s="49">
        <v>85</v>
      </c>
      <c r="G35" s="49">
        <v>85</v>
      </c>
      <c r="H35" s="49">
        <v>86</v>
      </c>
      <c r="I35" s="49">
        <v>89</v>
      </c>
      <c r="J35" s="49">
        <v>85</v>
      </c>
      <c r="K35" s="49">
        <v>80</v>
      </c>
      <c r="L35" s="49">
        <v>85</v>
      </c>
      <c r="M35" s="49">
        <v>90</v>
      </c>
      <c r="N35" s="56">
        <f t="shared" si="0"/>
        <v>86.678571428571431</v>
      </c>
    </row>
    <row r="36" spans="2:14" ht="17.25" thickTop="1" thickBot="1" x14ac:dyDescent="0.3">
      <c r="B36" s="62" t="s">
        <v>55</v>
      </c>
      <c r="C36" s="63"/>
      <c r="D36" s="50">
        <f>SUM(D28:D35)</f>
        <v>1</v>
      </c>
      <c r="E36" s="51">
        <f>D28*E28+D29*E29+D30*E30+D31*E31+D32*E32+D33*E33+D34*E34+D35*E35</f>
        <v>95</v>
      </c>
      <c r="F36" s="51">
        <f>D28*F28+D29*F29+D30*F30+D31*F31+D32*F32+D33*F33+D34*F34+D35*F35</f>
        <v>85</v>
      </c>
      <c r="G36" s="51">
        <f>D28*G28+D29*G29+D30*G30+D31*G31+D32*G32+D33*G33+D34*G34+D35*G35</f>
        <v>86.899999999999991</v>
      </c>
      <c r="H36" s="51">
        <f>D28*H28+D29*H29+D30*H30+D31*H31+D32*H32+D33*H33+D34*H34+D35*H35</f>
        <v>84.949999999999989</v>
      </c>
      <c r="I36" s="51">
        <f>D28*I28+D29*I29+D30*I30+D31*I31+D32*I32+D33*I33+D34*I34+D35*I35</f>
        <v>87.15</v>
      </c>
      <c r="J36" s="51">
        <f>D28*J28+D29*J29+D30*J30+D31*J31+D32*J32+D33*J33+D34*J34+D35*J35</f>
        <v>81.5</v>
      </c>
      <c r="K36" s="51">
        <f>D28*K28+D29*K29+D30*K30+D31*K31+D32*K32+D33*K33+D34*K34+D35*K35</f>
        <v>75.25</v>
      </c>
      <c r="L36" s="51">
        <f>D28*L28+D29*L29+D30*L30+D31*L31+D32*L32+D33*L33+D34*L34+D35*L35</f>
        <v>81.5</v>
      </c>
      <c r="M36" s="51">
        <f>D28*M28+D29*M29+D30*M30+D31*M31+D32*M32+D33*M33+D34*M34+D35*M35</f>
        <v>88.799999999999983</v>
      </c>
      <c r="N36" s="57">
        <f t="shared" si="0"/>
        <v>85.282142857142858</v>
      </c>
    </row>
  </sheetData>
  <mergeCells count="13">
    <mergeCell ref="B36:C36"/>
    <mergeCell ref="B24:C24"/>
    <mergeCell ref="B26:B27"/>
    <mergeCell ref="C26:C27"/>
    <mergeCell ref="D26:E26"/>
    <mergeCell ref="N26:N27"/>
    <mergeCell ref="B2:B3"/>
    <mergeCell ref="C2:C3"/>
    <mergeCell ref="D2:E2"/>
    <mergeCell ref="B12:C12"/>
    <mergeCell ref="B14:B15"/>
    <mergeCell ref="C14:C15"/>
    <mergeCell ref="D14:E14"/>
  </mergeCells>
  <phoneticPr fontId="1" type="noConversion"/>
  <pageMargins left="0.7" right="0.7" top="0.75" bottom="0.75" header="0.3" footer="0.3"/>
  <pageSetup paperSize="9" scale="77" orientation="landscape" r:id="rId1"/>
  <ignoredErrors>
    <ignoredError sqref="N28:N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6"/>
  <sheetViews>
    <sheetView showGridLines="0" zoomScaleNormal="100" zoomScaleSheetLayoutView="100" workbookViewId="0">
      <selection activeCell="P23" sqref="P23"/>
    </sheetView>
  </sheetViews>
  <sheetFormatPr defaultRowHeight="15.75" x14ac:dyDescent="0.25"/>
  <cols>
    <col min="1" max="1" width="9" style="33"/>
    <col min="2" max="2" width="6.5" style="33" customWidth="1"/>
    <col min="3" max="3" width="43.625" style="33" customWidth="1"/>
    <col min="4" max="5" width="6.375" style="33" bestFit="1" customWidth="1"/>
    <col min="6" max="16" width="6.75" style="33" customWidth="1"/>
    <col min="17" max="17" width="5.125" style="33" customWidth="1"/>
    <col min="18" max="18" width="5.5" style="33" customWidth="1"/>
    <col min="19" max="23" width="5.625" style="33" customWidth="1"/>
    <col min="24" max="16384" width="9" style="33"/>
  </cols>
  <sheetData>
    <row r="1" spans="2:15" ht="17.25" thickBot="1" x14ac:dyDescent="0.3">
      <c r="C1" s="33" t="s">
        <v>77</v>
      </c>
    </row>
    <row r="2" spans="2:15" ht="16.5" x14ac:dyDescent="0.25">
      <c r="B2" s="58" t="s">
        <v>36</v>
      </c>
      <c r="C2" s="60" t="s">
        <v>37</v>
      </c>
      <c r="D2" s="64" t="s">
        <v>38</v>
      </c>
      <c r="E2" s="65"/>
      <c r="F2" s="34" t="s">
        <v>39</v>
      </c>
      <c r="G2" s="34" t="s">
        <v>40</v>
      </c>
      <c r="H2" s="34" t="s">
        <v>41</v>
      </c>
      <c r="I2" s="34" t="s">
        <v>42</v>
      </c>
      <c r="J2" s="34" t="s">
        <v>43</v>
      </c>
      <c r="K2" s="34" t="s">
        <v>44</v>
      </c>
      <c r="L2" s="34" t="s">
        <v>45</v>
      </c>
      <c r="M2" s="34" t="s">
        <v>46</v>
      </c>
    </row>
    <row r="3" spans="2:15" ht="16.5" x14ac:dyDescent="0.25">
      <c r="B3" s="59"/>
      <c r="C3" s="61"/>
      <c r="D3" s="35" t="s">
        <v>78</v>
      </c>
      <c r="E3" s="36" t="s">
        <v>47</v>
      </c>
      <c r="F3" s="36" t="s">
        <v>47</v>
      </c>
      <c r="G3" s="36" t="s">
        <v>47</v>
      </c>
      <c r="H3" s="36" t="s">
        <v>47</v>
      </c>
      <c r="I3" s="36" t="s">
        <v>47</v>
      </c>
      <c r="J3" s="36" t="s">
        <v>47</v>
      </c>
      <c r="K3" s="36" t="s">
        <v>47</v>
      </c>
      <c r="L3" s="36" t="s">
        <v>47</v>
      </c>
      <c r="M3" s="36" t="s">
        <v>47</v>
      </c>
    </row>
    <row r="4" spans="2:15" ht="16.5" x14ac:dyDescent="0.25">
      <c r="B4" s="37">
        <v>1</v>
      </c>
      <c r="C4" s="38" t="s">
        <v>48</v>
      </c>
      <c r="D4" s="39">
        <v>0.15</v>
      </c>
      <c r="E4" s="40">
        <v>90</v>
      </c>
      <c r="F4" s="40">
        <v>90</v>
      </c>
      <c r="G4" s="40">
        <v>88</v>
      </c>
      <c r="H4" s="40">
        <v>90</v>
      </c>
      <c r="I4" s="40">
        <v>88</v>
      </c>
      <c r="J4" s="40">
        <v>85</v>
      </c>
      <c r="K4" s="40">
        <v>80</v>
      </c>
      <c r="L4" s="40">
        <v>88</v>
      </c>
      <c r="M4" s="40">
        <v>90</v>
      </c>
    </row>
    <row r="5" spans="2:15" ht="16.5" x14ac:dyDescent="0.25">
      <c r="B5" s="37">
        <v>2</v>
      </c>
      <c r="C5" s="41" t="s">
        <v>49</v>
      </c>
      <c r="D5" s="39">
        <v>0.15</v>
      </c>
      <c r="E5" s="40">
        <v>90</v>
      </c>
      <c r="F5" s="40">
        <v>84</v>
      </c>
      <c r="G5" s="40">
        <v>87</v>
      </c>
      <c r="H5" s="40">
        <v>90</v>
      </c>
      <c r="I5" s="40">
        <v>84</v>
      </c>
      <c r="J5" s="40">
        <v>80</v>
      </c>
      <c r="K5" s="40">
        <v>85</v>
      </c>
      <c r="L5" s="40">
        <v>88</v>
      </c>
      <c r="M5" s="40">
        <v>88</v>
      </c>
    </row>
    <row r="6" spans="2:15" ht="16.5" x14ac:dyDescent="0.25">
      <c r="B6" s="37">
        <v>3</v>
      </c>
      <c r="C6" s="38" t="s">
        <v>50</v>
      </c>
      <c r="D6" s="39">
        <v>0.2</v>
      </c>
      <c r="E6" s="40">
        <v>90</v>
      </c>
      <c r="F6" s="40">
        <v>89</v>
      </c>
      <c r="G6" s="40">
        <v>88</v>
      </c>
      <c r="H6" s="40">
        <v>90</v>
      </c>
      <c r="I6" s="40">
        <v>86</v>
      </c>
      <c r="J6" s="40">
        <v>80</v>
      </c>
      <c r="K6" s="40">
        <v>85</v>
      </c>
      <c r="L6" s="40">
        <v>89</v>
      </c>
      <c r="M6" s="40">
        <v>90</v>
      </c>
    </row>
    <row r="7" spans="2:15" ht="16.5" x14ac:dyDescent="0.25">
      <c r="B7" s="37">
        <v>4</v>
      </c>
      <c r="C7" s="41" t="s">
        <v>51</v>
      </c>
      <c r="D7" s="39">
        <v>0.15</v>
      </c>
      <c r="E7" s="40">
        <v>80</v>
      </c>
      <c r="F7" s="40">
        <v>80</v>
      </c>
      <c r="G7" s="40">
        <v>80</v>
      </c>
      <c r="H7" s="40">
        <v>88</v>
      </c>
      <c r="I7" s="40">
        <v>86</v>
      </c>
      <c r="J7" s="40">
        <v>80</v>
      </c>
      <c r="K7" s="40">
        <v>80</v>
      </c>
      <c r="L7" s="40">
        <v>88</v>
      </c>
      <c r="M7" s="40">
        <v>83</v>
      </c>
    </row>
    <row r="8" spans="2:15" ht="33" x14ac:dyDescent="0.25">
      <c r="B8" s="42">
        <v>5</v>
      </c>
      <c r="C8" s="43" t="s">
        <v>79</v>
      </c>
      <c r="D8" s="44">
        <v>0.1</v>
      </c>
      <c r="E8" s="45">
        <v>85</v>
      </c>
      <c r="F8" s="45">
        <v>76</v>
      </c>
      <c r="G8" s="45">
        <v>80</v>
      </c>
      <c r="H8" s="45">
        <v>86</v>
      </c>
      <c r="I8" s="45">
        <v>86</v>
      </c>
      <c r="J8" s="45">
        <v>75</v>
      </c>
      <c r="K8" s="45">
        <v>75</v>
      </c>
      <c r="L8" s="45">
        <v>85</v>
      </c>
      <c r="M8" s="45">
        <v>85</v>
      </c>
    </row>
    <row r="9" spans="2:15" ht="16.5" x14ac:dyDescent="0.25">
      <c r="B9" s="37">
        <v>6</v>
      </c>
      <c r="C9" s="41" t="s">
        <v>52</v>
      </c>
      <c r="D9" s="39">
        <v>0.05</v>
      </c>
      <c r="E9" s="40">
        <v>85</v>
      </c>
      <c r="F9" s="40">
        <v>90</v>
      </c>
      <c r="G9" s="40">
        <v>90</v>
      </c>
      <c r="H9" s="40">
        <v>88</v>
      </c>
      <c r="I9" s="40">
        <v>88</v>
      </c>
      <c r="J9" s="40">
        <v>80</v>
      </c>
      <c r="K9" s="40">
        <v>80</v>
      </c>
      <c r="L9" s="40">
        <v>90</v>
      </c>
      <c r="M9" s="40">
        <v>90</v>
      </c>
    </row>
    <row r="10" spans="2:15" ht="16.5" x14ac:dyDescent="0.25">
      <c r="B10" s="37">
        <v>7</v>
      </c>
      <c r="C10" s="41" t="s">
        <v>53</v>
      </c>
      <c r="D10" s="39">
        <v>0.1</v>
      </c>
      <c r="E10" s="40">
        <v>85</v>
      </c>
      <c r="F10" s="40">
        <v>88</v>
      </c>
      <c r="G10" s="40">
        <v>90</v>
      </c>
      <c r="H10" s="40">
        <v>88</v>
      </c>
      <c r="I10" s="40">
        <v>88</v>
      </c>
      <c r="J10" s="40">
        <v>80</v>
      </c>
      <c r="K10" s="40">
        <v>75</v>
      </c>
      <c r="L10" s="40">
        <v>88</v>
      </c>
      <c r="M10" s="40">
        <v>85</v>
      </c>
    </row>
    <row r="11" spans="2:15" ht="17.25" thickBot="1" x14ac:dyDescent="0.3">
      <c r="B11" s="46">
        <v>8</v>
      </c>
      <c r="C11" s="47" t="s">
        <v>54</v>
      </c>
      <c r="D11" s="48">
        <v>0.1</v>
      </c>
      <c r="E11" s="49">
        <v>92</v>
      </c>
      <c r="F11" s="49">
        <v>90</v>
      </c>
      <c r="G11" s="49">
        <v>88</v>
      </c>
      <c r="H11" s="49">
        <v>90</v>
      </c>
      <c r="I11" s="49">
        <v>84</v>
      </c>
      <c r="J11" s="49">
        <v>80</v>
      </c>
      <c r="K11" s="49">
        <v>75</v>
      </c>
      <c r="L11" s="49">
        <v>83</v>
      </c>
      <c r="M11" s="49">
        <v>85</v>
      </c>
    </row>
    <row r="12" spans="2:15" ht="17.25" thickTop="1" thickBot="1" x14ac:dyDescent="0.3">
      <c r="B12" s="62" t="s">
        <v>55</v>
      </c>
      <c r="C12" s="63"/>
      <c r="D12" s="50">
        <f>SUM(D4:D11)</f>
        <v>1</v>
      </c>
      <c r="E12" s="51">
        <f>D4*E4+D5*E5+D6*E6+D7*E7+D8*E8+D9*E9+D10*E10+D11*E11</f>
        <v>87.45</v>
      </c>
      <c r="F12" s="51">
        <f>D4*F4+D5*F5+D6*F6+D7*F7+D8*F8+D9*F9+D10*F10+D11*F11</f>
        <v>85.8</v>
      </c>
      <c r="G12" s="51">
        <f>D4*G4+D5*G5+D6*G6+D7*G7+D8*G8+D9*G9+D10*G10+D11*G11</f>
        <v>86.149999999999991</v>
      </c>
      <c r="H12" s="51">
        <f>D4*H4+D5*H5+D6*H6+D7*H7+D8*H8+D9*H9+D10*H10+D11*H11</f>
        <v>89</v>
      </c>
      <c r="I12" s="51">
        <f>D4*I4+D5*I5+D6*I6+D7*I7+D8*I8+D9*I9+D10*I10+D11*I11</f>
        <v>86.100000000000009</v>
      </c>
      <c r="J12" s="51">
        <f>D4*J4+D5*J5+D6*J6+D7*J7+D8*J8+D9*J9+D10*J10+D11*J11</f>
        <v>80.25</v>
      </c>
      <c r="K12" s="51">
        <f>D4*K4+D5*K5+D6*K6+D7*K7+D8*K8+D9*K9+D10*K10+D11*K11</f>
        <v>80.25</v>
      </c>
      <c r="L12" s="51">
        <f>D4*L4+D5*L5+D6*L6+D7*L7+D8*L8+D9*L9+D10*L10+D11*L11</f>
        <v>87.5</v>
      </c>
      <c r="M12" s="51">
        <f>D4*M4+D5*M5+D6*M6+D7*M7+D8*M8+D9*M9+D10*M10+D11*M11</f>
        <v>87.15</v>
      </c>
    </row>
    <row r="13" spans="2:15" ht="16.5" thickBot="1" x14ac:dyDescent="0.3"/>
    <row r="14" spans="2:15" ht="16.5" x14ac:dyDescent="0.25">
      <c r="B14" s="58" t="s">
        <v>36</v>
      </c>
      <c r="C14" s="60" t="s">
        <v>37</v>
      </c>
      <c r="D14" s="66" t="s">
        <v>56</v>
      </c>
      <c r="E14" s="67"/>
      <c r="F14" s="34" t="s">
        <v>57</v>
      </c>
      <c r="G14" s="34" t="s">
        <v>58</v>
      </c>
      <c r="H14" s="34" t="s">
        <v>59</v>
      </c>
      <c r="I14" s="34" t="s">
        <v>60</v>
      </c>
      <c r="J14" s="34" t="s">
        <v>61</v>
      </c>
      <c r="K14" s="34" t="s">
        <v>62</v>
      </c>
      <c r="L14" s="34" t="s">
        <v>63</v>
      </c>
      <c r="M14" s="34" t="s">
        <v>64</v>
      </c>
      <c r="N14" s="34" t="s">
        <v>65</v>
      </c>
      <c r="O14" s="34" t="s">
        <v>66</v>
      </c>
    </row>
    <row r="15" spans="2:15" ht="16.5" x14ac:dyDescent="0.25">
      <c r="B15" s="59"/>
      <c r="C15" s="61"/>
      <c r="D15" s="35" t="s">
        <v>78</v>
      </c>
      <c r="E15" s="36" t="s">
        <v>47</v>
      </c>
      <c r="F15" s="36" t="s">
        <v>47</v>
      </c>
      <c r="G15" s="36" t="s">
        <v>47</v>
      </c>
      <c r="H15" s="36" t="s">
        <v>47</v>
      </c>
      <c r="I15" s="36" t="s">
        <v>47</v>
      </c>
      <c r="J15" s="36" t="s">
        <v>47</v>
      </c>
      <c r="K15" s="36" t="s">
        <v>47</v>
      </c>
      <c r="L15" s="36" t="s">
        <v>47</v>
      </c>
      <c r="M15" s="36" t="s">
        <v>47</v>
      </c>
      <c r="N15" s="36" t="s">
        <v>47</v>
      </c>
      <c r="O15" s="36" t="s">
        <v>47</v>
      </c>
    </row>
    <row r="16" spans="2:15" ht="16.5" x14ac:dyDescent="0.25">
      <c r="B16" s="37">
        <v>1</v>
      </c>
      <c r="C16" s="38" t="s">
        <v>48</v>
      </c>
      <c r="D16" s="39">
        <v>0.15</v>
      </c>
      <c r="E16" s="40">
        <v>85</v>
      </c>
      <c r="F16" s="40">
        <v>85</v>
      </c>
      <c r="G16" s="40">
        <v>85</v>
      </c>
      <c r="H16" s="40">
        <v>85</v>
      </c>
      <c r="I16" s="40">
        <v>90</v>
      </c>
      <c r="J16" s="40">
        <v>85</v>
      </c>
      <c r="K16" s="40">
        <v>85</v>
      </c>
      <c r="L16" s="40">
        <v>95</v>
      </c>
      <c r="M16" s="40">
        <v>95</v>
      </c>
      <c r="N16" s="40">
        <v>95</v>
      </c>
      <c r="O16" s="40">
        <v>95</v>
      </c>
    </row>
    <row r="17" spans="2:15" ht="16.5" x14ac:dyDescent="0.25">
      <c r="B17" s="37">
        <v>2</v>
      </c>
      <c r="C17" s="41" t="s">
        <v>49</v>
      </c>
      <c r="D17" s="39">
        <v>0.15</v>
      </c>
      <c r="E17" s="40">
        <v>80</v>
      </c>
      <c r="F17" s="40">
        <v>82</v>
      </c>
      <c r="G17" s="40">
        <v>82</v>
      </c>
      <c r="H17" s="40">
        <v>82</v>
      </c>
      <c r="I17" s="40">
        <v>90</v>
      </c>
      <c r="J17" s="40">
        <v>85</v>
      </c>
      <c r="K17" s="40">
        <v>90</v>
      </c>
      <c r="L17" s="40">
        <v>90</v>
      </c>
      <c r="M17" s="40">
        <v>90</v>
      </c>
      <c r="N17" s="40">
        <v>95</v>
      </c>
      <c r="O17" s="40">
        <v>95</v>
      </c>
    </row>
    <row r="18" spans="2:15" ht="16.5" x14ac:dyDescent="0.25">
      <c r="B18" s="37">
        <v>3</v>
      </c>
      <c r="C18" s="38" t="s">
        <v>50</v>
      </c>
      <c r="D18" s="39">
        <v>0.2</v>
      </c>
      <c r="E18" s="40">
        <v>85</v>
      </c>
      <c r="F18" s="40">
        <v>85</v>
      </c>
      <c r="G18" s="40">
        <v>90</v>
      </c>
      <c r="H18" s="40">
        <v>82</v>
      </c>
      <c r="I18" s="40">
        <v>92</v>
      </c>
      <c r="J18" s="40">
        <v>88</v>
      </c>
      <c r="K18" s="40">
        <v>88</v>
      </c>
      <c r="L18" s="40">
        <v>90</v>
      </c>
      <c r="M18" s="40">
        <v>95</v>
      </c>
      <c r="N18" s="40">
        <v>95</v>
      </c>
      <c r="O18" s="40">
        <v>95</v>
      </c>
    </row>
    <row r="19" spans="2:15" ht="16.5" x14ac:dyDescent="0.25">
      <c r="B19" s="37">
        <v>4</v>
      </c>
      <c r="C19" s="41" t="s">
        <v>51</v>
      </c>
      <c r="D19" s="39">
        <v>0.15</v>
      </c>
      <c r="E19" s="40">
        <v>90</v>
      </c>
      <c r="F19" s="40">
        <v>90</v>
      </c>
      <c r="G19" s="40">
        <v>90</v>
      </c>
      <c r="H19" s="40">
        <v>75</v>
      </c>
      <c r="I19" s="40">
        <v>90</v>
      </c>
      <c r="J19" s="40">
        <v>85</v>
      </c>
      <c r="K19" s="40">
        <v>85</v>
      </c>
      <c r="L19" s="40">
        <v>90</v>
      </c>
      <c r="M19" s="40">
        <v>90</v>
      </c>
      <c r="N19" s="40">
        <v>90</v>
      </c>
      <c r="O19" s="40">
        <v>90</v>
      </c>
    </row>
    <row r="20" spans="2:15" ht="33" x14ac:dyDescent="0.25">
      <c r="B20" s="42">
        <v>5</v>
      </c>
      <c r="C20" s="43" t="s">
        <v>79</v>
      </c>
      <c r="D20" s="44">
        <v>0.1</v>
      </c>
      <c r="E20" s="45">
        <v>85</v>
      </c>
      <c r="F20" s="45">
        <v>85</v>
      </c>
      <c r="G20" s="45">
        <v>85</v>
      </c>
      <c r="H20" s="45">
        <v>85</v>
      </c>
      <c r="I20" s="45">
        <v>85</v>
      </c>
      <c r="J20" s="45">
        <v>85</v>
      </c>
      <c r="K20" s="45">
        <v>85</v>
      </c>
      <c r="L20" s="45">
        <v>80</v>
      </c>
      <c r="M20" s="45">
        <v>80</v>
      </c>
      <c r="N20" s="45">
        <v>80</v>
      </c>
      <c r="O20" s="45">
        <v>80</v>
      </c>
    </row>
    <row r="21" spans="2:15" ht="16.5" x14ac:dyDescent="0.25">
      <c r="B21" s="37">
        <v>6</v>
      </c>
      <c r="C21" s="41" t="s">
        <v>52</v>
      </c>
      <c r="D21" s="39">
        <v>0.05</v>
      </c>
      <c r="E21" s="40">
        <v>90</v>
      </c>
      <c r="F21" s="40">
        <v>90</v>
      </c>
      <c r="G21" s="40">
        <v>90</v>
      </c>
      <c r="H21" s="40">
        <v>90</v>
      </c>
      <c r="I21" s="40">
        <v>85</v>
      </c>
      <c r="J21" s="40">
        <v>85</v>
      </c>
      <c r="K21" s="40">
        <v>85</v>
      </c>
      <c r="L21" s="40">
        <v>80</v>
      </c>
      <c r="M21" s="40">
        <v>80</v>
      </c>
      <c r="N21" s="40">
        <v>80</v>
      </c>
      <c r="O21" s="40">
        <v>80</v>
      </c>
    </row>
    <row r="22" spans="2:15" ht="16.5" x14ac:dyDescent="0.25">
      <c r="B22" s="37">
        <v>7</v>
      </c>
      <c r="C22" s="41" t="s">
        <v>53</v>
      </c>
      <c r="D22" s="39">
        <v>0.1</v>
      </c>
      <c r="E22" s="40">
        <v>80</v>
      </c>
      <c r="F22" s="40">
        <v>90</v>
      </c>
      <c r="G22" s="40">
        <v>90</v>
      </c>
      <c r="H22" s="40">
        <v>90</v>
      </c>
      <c r="I22" s="40">
        <v>85</v>
      </c>
      <c r="J22" s="40">
        <v>88</v>
      </c>
      <c r="K22" s="40">
        <v>85</v>
      </c>
      <c r="L22" s="40">
        <v>90</v>
      </c>
      <c r="M22" s="40">
        <v>90</v>
      </c>
      <c r="N22" s="40">
        <v>90</v>
      </c>
      <c r="O22" s="40">
        <v>90</v>
      </c>
    </row>
    <row r="23" spans="2:15" ht="17.25" thickBot="1" x14ac:dyDescent="0.3">
      <c r="B23" s="46">
        <v>8</v>
      </c>
      <c r="C23" s="47" t="s">
        <v>54</v>
      </c>
      <c r="D23" s="48">
        <v>0.1</v>
      </c>
      <c r="E23" s="49">
        <v>85</v>
      </c>
      <c r="F23" s="49">
        <v>80</v>
      </c>
      <c r="G23" s="49">
        <v>87</v>
      </c>
      <c r="H23" s="49">
        <v>80</v>
      </c>
      <c r="I23" s="49">
        <v>92</v>
      </c>
      <c r="J23" s="49">
        <v>88</v>
      </c>
      <c r="K23" s="49">
        <v>86</v>
      </c>
      <c r="L23" s="49">
        <v>90</v>
      </c>
      <c r="M23" s="49">
        <v>90</v>
      </c>
      <c r="N23" s="49">
        <v>90</v>
      </c>
      <c r="O23" s="49">
        <v>90</v>
      </c>
    </row>
    <row r="24" spans="2:15" ht="17.25" thickTop="1" thickBot="1" x14ac:dyDescent="0.3">
      <c r="B24" s="62" t="s">
        <v>55</v>
      </c>
      <c r="C24" s="63"/>
      <c r="D24" s="50">
        <f>SUM(D16:D23)</f>
        <v>1</v>
      </c>
      <c r="E24" s="51">
        <f>D16*E16+D17*E17+D18*E18+D19*E19+D20*E20+D21*E21+D22*E22+D23*E23</f>
        <v>84.75</v>
      </c>
      <c r="F24" s="51">
        <f>D16*F16+D17*F17+D18*F18+D19*F19+D20*F20+D21*F21+D22*F22+D23*F23</f>
        <v>85.55</v>
      </c>
      <c r="G24" s="51">
        <f>D16*G16+D17*G17+D18*G18+D19*G19+D20*G20+D21*G21+D22*G22+D23*G23</f>
        <v>87.25</v>
      </c>
      <c r="H24" s="51">
        <f>D16*H16+D17*H17+D18*H18+D19*H19+D20*H20+D21*H21+D22*H22+D23*H23</f>
        <v>82.7</v>
      </c>
      <c r="I24" s="51">
        <f>D16*I16+D17*I17+D18*I18+D19*I19+D20*I20+D21*I21+D22*I22+D23*I23</f>
        <v>89.350000000000009</v>
      </c>
      <c r="J24" s="51">
        <f>D16*J16+D17*J17+D18*J18+D19*J19+D20*J20+D21*J21+D22*J22+D23*J23</f>
        <v>86.199999999999989</v>
      </c>
      <c r="K24" s="51">
        <f>D16*K16+D17*K17+D18*K18+D19*K19+D20*K20+D21*K21+D22*K22+D23*K23</f>
        <v>86.449999999999989</v>
      </c>
      <c r="L24" s="51">
        <f>D16*L16+D17*L17+D18*L18+D19*L19+D20*L20+D21*L21+D22*L22+D23*L23</f>
        <v>89.25</v>
      </c>
      <c r="M24" s="51">
        <f>D16*M16+D17*M17+D18*M18+D19*M19+D20*M20+D21*M21+D22*M22+D23*M23</f>
        <v>90.25</v>
      </c>
      <c r="N24" s="51">
        <f>D16*N16+D17*N17+D18*N18+D19*N19+D20*N20+D21*N21+D22*N22+D23*N23</f>
        <v>91</v>
      </c>
      <c r="O24" s="51">
        <f>D16*O16+D17*O17+D18*O18+D19*O19+D20*O20+D21*O21+D22*O22+D23*O23</f>
        <v>91</v>
      </c>
    </row>
    <row r="25" spans="2:15" ht="16.5" thickBot="1" x14ac:dyDescent="0.3"/>
    <row r="26" spans="2:15" ht="16.5" x14ac:dyDescent="0.25">
      <c r="B26" s="58" t="s">
        <v>36</v>
      </c>
      <c r="C26" s="60" t="s">
        <v>37</v>
      </c>
      <c r="D26" s="66" t="s">
        <v>67</v>
      </c>
      <c r="E26" s="67"/>
      <c r="F26" s="52" t="s">
        <v>68</v>
      </c>
      <c r="G26" s="34" t="s">
        <v>69</v>
      </c>
      <c r="H26" s="34" t="s">
        <v>70</v>
      </c>
      <c r="I26" s="34" t="s">
        <v>71</v>
      </c>
      <c r="J26" s="34" t="s">
        <v>72</v>
      </c>
      <c r="K26" s="34" t="s">
        <v>73</v>
      </c>
      <c r="L26" s="34" t="s">
        <v>74</v>
      </c>
      <c r="M26" s="34" t="s">
        <v>75</v>
      </c>
      <c r="N26" s="34" t="s">
        <v>80</v>
      </c>
      <c r="O26" s="68" t="s">
        <v>76</v>
      </c>
    </row>
    <row r="27" spans="2:15" ht="16.5" x14ac:dyDescent="0.25">
      <c r="B27" s="59"/>
      <c r="C27" s="61"/>
      <c r="D27" s="53" t="s">
        <v>78</v>
      </c>
      <c r="E27" s="54" t="s">
        <v>47</v>
      </c>
      <c r="F27" s="36" t="s">
        <v>47</v>
      </c>
      <c r="G27" s="36" t="s">
        <v>47</v>
      </c>
      <c r="H27" s="36" t="s">
        <v>47</v>
      </c>
      <c r="I27" s="36" t="s">
        <v>47</v>
      </c>
      <c r="J27" s="36" t="s">
        <v>47</v>
      </c>
      <c r="K27" s="36" t="s">
        <v>47</v>
      </c>
      <c r="L27" s="36" t="s">
        <v>47</v>
      </c>
      <c r="M27" s="36" t="s">
        <v>47</v>
      </c>
      <c r="N27" s="36" t="s">
        <v>47</v>
      </c>
      <c r="O27" s="69"/>
    </row>
    <row r="28" spans="2:15" ht="16.5" x14ac:dyDescent="0.25">
      <c r="B28" s="37">
        <v>1</v>
      </c>
      <c r="C28" s="38" t="s">
        <v>48</v>
      </c>
      <c r="D28" s="39">
        <v>0.15</v>
      </c>
      <c r="E28" s="40">
        <v>90</v>
      </c>
      <c r="F28" s="40">
        <v>80</v>
      </c>
      <c r="G28" s="40">
        <v>80</v>
      </c>
      <c r="H28" s="40">
        <v>90</v>
      </c>
      <c r="I28" s="40">
        <v>85</v>
      </c>
      <c r="J28" s="40">
        <v>77</v>
      </c>
      <c r="K28" s="40">
        <v>83</v>
      </c>
      <c r="L28" s="40">
        <v>85</v>
      </c>
      <c r="M28" s="40">
        <v>80</v>
      </c>
      <c r="N28" s="40">
        <v>85</v>
      </c>
      <c r="O28" s="55">
        <f t="shared" ref="O28:O36" si="0">AVERAGE(E4:M4,E16:O16,E28:N28)</f>
        <v>86.8</v>
      </c>
    </row>
    <row r="29" spans="2:15" ht="16.5" x14ac:dyDescent="0.25">
      <c r="B29" s="37">
        <v>2</v>
      </c>
      <c r="C29" s="41" t="s">
        <v>49</v>
      </c>
      <c r="D29" s="39">
        <v>0.15</v>
      </c>
      <c r="E29" s="40">
        <v>100</v>
      </c>
      <c r="F29" s="40">
        <v>50</v>
      </c>
      <c r="G29" s="40">
        <v>80</v>
      </c>
      <c r="H29" s="40">
        <v>90</v>
      </c>
      <c r="I29" s="40">
        <v>90</v>
      </c>
      <c r="J29" s="40">
        <v>75</v>
      </c>
      <c r="K29" s="40">
        <v>84</v>
      </c>
      <c r="L29" s="40">
        <v>85</v>
      </c>
      <c r="M29" s="40">
        <v>80</v>
      </c>
      <c r="N29" s="40">
        <v>85</v>
      </c>
      <c r="O29" s="55">
        <f t="shared" si="0"/>
        <v>85.2</v>
      </c>
    </row>
    <row r="30" spans="2:15" ht="16.5" x14ac:dyDescent="0.25">
      <c r="B30" s="37">
        <v>3</v>
      </c>
      <c r="C30" s="38" t="s">
        <v>50</v>
      </c>
      <c r="D30" s="39">
        <v>0.2</v>
      </c>
      <c r="E30" s="40">
        <v>100</v>
      </c>
      <c r="F30" s="40">
        <v>80</v>
      </c>
      <c r="G30" s="40">
        <v>90</v>
      </c>
      <c r="H30" s="40">
        <v>95</v>
      </c>
      <c r="I30" s="40">
        <v>90</v>
      </c>
      <c r="J30" s="40">
        <v>80</v>
      </c>
      <c r="K30" s="40">
        <v>88</v>
      </c>
      <c r="L30" s="40">
        <v>90</v>
      </c>
      <c r="M30" s="40">
        <v>80</v>
      </c>
      <c r="N30" s="40">
        <v>90</v>
      </c>
      <c r="O30" s="55">
        <f t="shared" si="0"/>
        <v>88.5</v>
      </c>
    </row>
    <row r="31" spans="2:15" ht="16.5" x14ac:dyDescent="0.25">
      <c r="B31" s="37">
        <v>4</v>
      </c>
      <c r="C31" s="41" t="s">
        <v>51</v>
      </c>
      <c r="D31" s="39">
        <v>0.15</v>
      </c>
      <c r="E31" s="40">
        <v>80</v>
      </c>
      <c r="F31" s="40">
        <v>50</v>
      </c>
      <c r="G31" s="40">
        <v>80</v>
      </c>
      <c r="H31" s="40">
        <v>90</v>
      </c>
      <c r="I31" s="40">
        <v>90</v>
      </c>
      <c r="J31" s="40">
        <v>77</v>
      </c>
      <c r="K31" s="40">
        <v>85</v>
      </c>
      <c r="L31" s="40">
        <v>90</v>
      </c>
      <c r="M31" s="40">
        <v>75</v>
      </c>
      <c r="N31" s="40">
        <v>90</v>
      </c>
      <c r="O31" s="55">
        <f t="shared" si="0"/>
        <v>83.9</v>
      </c>
    </row>
    <row r="32" spans="2:15" ht="33" x14ac:dyDescent="0.25">
      <c r="B32" s="42">
        <v>5</v>
      </c>
      <c r="C32" s="43" t="s">
        <v>79</v>
      </c>
      <c r="D32" s="44">
        <v>0.1</v>
      </c>
      <c r="E32" s="45">
        <v>90</v>
      </c>
      <c r="F32" s="45">
        <v>90</v>
      </c>
      <c r="G32" s="45">
        <v>90</v>
      </c>
      <c r="H32" s="45">
        <v>90</v>
      </c>
      <c r="I32" s="45">
        <v>80</v>
      </c>
      <c r="J32" s="45">
        <v>80</v>
      </c>
      <c r="K32" s="45">
        <v>80</v>
      </c>
      <c r="L32" s="45">
        <v>80</v>
      </c>
      <c r="M32" s="45">
        <v>80</v>
      </c>
      <c r="N32" s="45">
        <v>80</v>
      </c>
      <c r="O32" s="55">
        <f t="shared" si="0"/>
        <v>82.933333333333337</v>
      </c>
    </row>
    <row r="33" spans="2:15" ht="16.5" x14ac:dyDescent="0.25">
      <c r="B33" s="37">
        <v>6</v>
      </c>
      <c r="C33" s="41" t="s">
        <v>52</v>
      </c>
      <c r="D33" s="39">
        <v>0.05</v>
      </c>
      <c r="E33" s="40">
        <v>100</v>
      </c>
      <c r="F33" s="40">
        <v>90</v>
      </c>
      <c r="G33" s="40">
        <v>90</v>
      </c>
      <c r="H33" s="40">
        <v>90</v>
      </c>
      <c r="I33" s="40">
        <v>80</v>
      </c>
      <c r="J33" s="40">
        <v>80</v>
      </c>
      <c r="K33" s="40">
        <v>80</v>
      </c>
      <c r="L33" s="40">
        <v>0</v>
      </c>
      <c r="M33" s="40">
        <v>0</v>
      </c>
      <c r="N33" s="40">
        <v>0</v>
      </c>
      <c r="O33" s="55">
        <f t="shared" si="0"/>
        <v>77.533333333333331</v>
      </c>
    </row>
    <row r="34" spans="2:15" ht="16.5" x14ac:dyDescent="0.25">
      <c r="B34" s="37">
        <v>7</v>
      </c>
      <c r="C34" s="41" t="s">
        <v>53</v>
      </c>
      <c r="D34" s="39">
        <v>0.1</v>
      </c>
      <c r="E34" s="40">
        <v>100</v>
      </c>
      <c r="F34" s="40">
        <v>80</v>
      </c>
      <c r="G34" s="40">
        <v>90</v>
      </c>
      <c r="H34" s="40">
        <v>90</v>
      </c>
      <c r="I34" s="40">
        <v>90</v>
      </c>
      <c r="J34" s="40">
        <v>82</v>
      </c>
      <c r="K34" s="40">
        <v>85</v>
      </c>
      <c r="L34" s="40">
        <v>80</v>
      </c>
      <c r="M34" s="40">
        <v>80</v>
      </c>
      <c r="N34" s="40">
        <v>80</v>
      </c>
      <c r="O34" s="55">
        <f t="shared" si="0"/>
        <v>86.4</v>
      </c>
    </row>
    <row r="35" spans="2:15" ht="17.25" thickBot="1" x14ac:dyDescent="0.3">
      <c r="B35" s="46">
        <v>8</v>
      </c>
      <c r="C35" s="47" t="s">
        <v>54</v>
      </c>
      <c r="D35" s="48">
        <v>0.1</v>
      </c>
      <c r="E35" s="49">
        <v>100</v>
      </c>
      <c r="F35" s="49">
        <v>50</v>
      </c>
      <c r="G35" s="49">
        <v>90</v>
      </c>
      <c r="H35" s="49">
        <v>95</v>
      </c>
      <c r="I35" s="49">
        <v>90</v>
      </c>
      <c r="J35" s="49">
        <v>83</v>
      </c>
      <c r="K35" s="49">
        <v>85</v>
      </c>
      <c r="L35" s="49">
        <v>85</v>
      </c>
      <c r="M35" s="49">
        <v>80</v>
      </c>
      <c r="N35" s="49">
        <v>85</v>
      </c>
      <c r="O35" s="56">
        <f t="shared" si="0"/>
        <v>85.6</v>
      </c>
    </row>
    <row r="36" spans="2:15" ht="17.25" thickTop="1" thickBot="1" x14ac:dyDescent="0.3">
      <c r="B36" s="62" t="s">
        <v>55</v>
      </c>
      <c r="C36" s="63"/>
      <c r="D36" s="50">
        <f>SUM(D28:D35)</f>
        <v>1</v>
      </c>
      <c r="E36" s="51">
        <f>D28*E28+D29*E29+D30*E30+D31*E31+D32*E32+D33*E33+D34*E34+D35*E35</f>
        <v>94.5</v>
      </c>
      <c r="F36" s="51">
        <f>D28*F28+D29*F29+D30*F30+D31*F31+D32*F32+D33*F33+D34*F34+D35*F35</f>
        <v>69.5</v>
      </c>
      <c r="G36" s="51">
        <f>D28*G28+D29*G29+D30*G30+D31*G31+D32*G32+D33*G33+D34*G34+D35*G35</f>
        <v>85.5</v>
      </c>
      <c r="H36" s="51">
        <f>D28*H28+D29*H29+D30*H30+D31*H31+D32*H32+D33*H33+D34*H34+D35*H35</f>
        <v>91.5</v>
      </c>
      <c r="I36" s="51">
        <f>D28*I28+D29*I29+D30*I30+D31*I31+D32*I32+D33*I33+D34*I34+D35*I35</f>
        <v>87.75</v>
      </c>
      <c r="J36" s="51">
        <f>D28*J28+D29*J29+D30*J30+D31*J31+D32*J32+D33*J33+D34*J34+D35*J35</f>
        <v>78.849999999999994</v>
      </c>
      <c r="K36" s="51">
        <f>D28*K28+D29*K29+D30*K30+D31*K31+D32*K32+D33*K33+D34*K34+D35*K35</f>
        <v>84.4</v>
      </c>
      <c r="L36" s="51">
        <f>D28*L28+D29*L29+D30*L30+D31*L31+D32*L32+D33*L33+D34*L34+D35*L35</f>
        <v>81.5</v>
      </c>
      <c r="M36" s="51">
        <f>D28*M28+D29*M29+D30*M30+D31*M31+D32*M32+D33*M33+D34*M34+D35*M35</f>
        <v>75.25</v>
      </c>
      <c r="N36" s="51">
        <f>D28*N28+D29*N29+D30*N30+D31*N31+D32*N32+D33*N33+D34*N34+D35*N35</f>
        <v>81.5</v>
      </c>
      <c r="O36" s="57">
        <f t="shared" si="0"/>
        <v>85.454999999999984</v>
      </c>
    </row>
  </sheetData>
  <mergeCells count="13">
    <mergeCell ref="B36:C36"/>
    <mergeCell ref="B24:C24"/>
    <mergeCell ref="B26:B27"/>
    <mergeCell ref="C26:C27"/>
    <mergeCell ref="D26:E26"/>
    <mergeCell ref="O26:O27"/>
    <mergeCell ref="B2:B3"/>
    <mergeCell ref="C2:C3"/>
    <mergeCell ref="D2:E2"/>
    <mergeCell ref="B12:C12"/>
    <mergeCell ref="B14:B15"/>
    <mergeCell ref="C14:C15"/>
    <mergeCell ref="D14:E14"/>
  </mergeCells>
  <phoneticPr fontId="1" type="noConversion"/>
  <pageMargins left="0.7" right="0.7" top="0.75" bottom="0.75" header="0.3" footer="0.3"/>
  <pageSetup paperSize="9" scale="77" orientation="landscape" r:id="rId1"/>
  <ignoredErrors>
    <ignoredError sqref="O28:O3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2" zoomScale="85" zoomScaleNormal="85" workbookViewId="0">
      <selection activeCell="K6" sqref="K6:K13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8" ht="26.25" customHeight="1" x14ac:dyDescent="0.25">
      <c r="A1" s="70" t="s">
        <v>10</v>
      </c>
      <c r="B1" s="70"/>
      <c r="C1" s="70"/>
      <c r="D1" s="70"/>
      <c r="E1" s="70"/>
    </row>
    <row r="3" spans="1:18" ht="24" customHeight="1" x14ac:dyDescent="0.25">
      <c r="A3" s="19" t="s">
        <v>11</v>
      </c>
      <c r="B3" s="19" t="s">
        <v>22</v>
      </c>
      <c r="E3" t="s">
        <v>23</v>
      </c>
    </row>
    <row r="4" spans="1:18" ht="17.25" thickBot="1" x14ac:dyDescent="0.3">
      <c r="B4" s="24">
        <v>1091</v>
      </c>
      <c r="C4" s="24"/>
      <c r="D4" s="24"/>
      <c r="F4" s="24">
        <v>1081</v>
      </c>
      <c r="G4" s="24"/>
      <c r="I4" s="24"/>
      <c r="J4" s="24">
        <v>1071</v>
      </c>
      <c r="M4" s="23"/>
      <c r="O4" s="23"/>
    </row>
    <row r="5" spans="1:18" ht="24.75" customHeight="1" x14ac:dyDescent="0.25">
      <c r="A5" s="15" t="s">
        <v>2</v>
      </c>
      <c r="B5" s="1" t="s">
        <v>7</v>
      </c>
      <c r="C5" s="22" t="s">
        <v>3</v>
      </c>
      <c r="D5" s="1" t="s">
        <v>7</v>
      </c>
      <c r="E5" s="16" t="s">
        <v>4</v>
      </c>
      <c r="F5" s="1" t="s">
        <v>7</v>
      </c>
      <c r="G5" s="22" t="s">
        <v>3</v>
      </c>
      <c r="H5" s="1" t="s">
        <v>7</v>
      </c>
      <c r="I5" s="16" t="s">
        <v>4</v>
      </c>
      <c r="J5" s="1" t="s">
        <v>7</v>
      </c>
      <c r="K5" s="22" t="s">
        <v>3</v>
      </c>
      <c r="L5" s="17" t="s">
        <v>6</v>
      </c>
      <c r="N5" s="25"/>
      <c r="P5" s="23"/>
      <c r="R5" s="23"/>
    </row>
    <row r="6" spans="1:18" ht="37.5" customHeight="1" x14ac:dyDescent="0.25">
      <c r="A6" s="3">
        <v>1</v>
      </c>
      <c r="B6" s="4">
        <v>0.15</v>
      </c>
      <c r="C6" s="5">
        <v>90</v>
      </c>
      <c r="D6" s="4">
        <v>0.1</v>
      </c>
      <c r="E6" s="5">
        <v>85</v>
      </c>
      <c r="F6" s="4">
        <v>0.1</v>
      </c>
      <c r="G6" s="5">
        <v>90</v>
      </c>
      <c r="H6" s="4">
        <v>0.1</v>
      </c>
      <c r="I6" s="5">
        <v>80</v>
      </c>
      <c r="J6" s="4">
        <v>0.15</v>
      </c>
      <c r="K6" s="5">
        <v>90</v>
      </c>
      <c r="L6" s="6">
        <f>AVERAGE(C6,E6,G6,I6,K6:K6)</f>
        <v>87</v>
      </c>
      <c r="N6" s="25"/>
      <c r="P6" s="23"/>
      <c r="R6" s="23"/>
    </row>
    <row r="7" spans="1:18" ht="30.75" customHeight="1" x14ac:dyDescent="0.25">
      <c r="A7" s="3">
        <v>2</v>
      </c>
      <c r="B7" s="4">
        <v>0.15</v>
      </c>
      <c r="C7" s="5">
        <v>90</v>
      </c>
      <c r="D7" s="4">
        <v>0.15</v>
      </c>
      <c r="E7" s="5">
        <v>85</v>
      </c>
      <c r="F7" s="4">
        <v>0.15</v>
      </c>
      <c r="G7" s="5">
        <v>80</v>
      </c>
      <c r="H7" s="4">
        <v>0.15</v>
      </c>
      <c r="I7" s="5">
        <v>80</v>
      </c>
      <c r="J7" s="4">
        <v>0.15</v>
      </c>
      <c r="K7" s="5">
        <v>90</v>
      </c>
      <c r="L7" s="6">
        <f t="shared" ref="L7:L13" si="0">AVERAGE(C7,E7,G7,I7,K7:K7)</f>
        <v>85</v>
      </c>
      <c r="N7" s="25"/>
      <c r="P7" s="23"/>
      <c r="R7" s="23"/>
    </row>
    <row r="8" spans="1:18" ht="27.75" customHeight="1" x14ac:dyDescent="0.25">
      <c r="A8" s="3">
        <v>3</v>
      </c>
      <c r="B8" s="4">
        <v>0.2</v>
      </c>
      <c r="C8" s="5">
        <v>90</v>
      </c>
      <c r="D8" s="4">
        <v>0.25</v>
      </c>
      <c r="E8" s="5">
        <v>85</v>
      </c>
      <c r="F8" s="4">
        <v>0.25</v>
      </c>
      <c r="G8" s="5">
        <v>90</v>
      </c>
      <c r="H8" s="4">
        <v>0.25</v>
      </c>
      <c r="I8" s="5">
        <v>85</v>
      </c>
      <c r="J8" s="4">
        <v>0.2</v>
      </c>
      <c r="K8" s="5">
        <v>90</v>
      </c>
      <c r="L8" s="6">
        <f t="shared" si="0"/>
        <v>88</v>
      </c>
      <c r="N8" s="25"/>
      <c r="P8" s="23"/>
      <c r="R8" s="23"/>
    </row>
    <row r="9" spans="1:18" ht="31.5" customHeight="1" x14ac:dyDescent="0.25">
      <c r="A9" s="3">
        <v>4</v>
      </c>
      <c r="B9" s="4">
        <v>0.15</v>
      </c>
      <c r="C9" s="5">
        <v>80</v>
      </c>
      <c r="D9" s="4">
        <v>0.15</v>
      </c>
      <c r="E9" s="5">
        <v>85</v>
      </c>
      <c r="F9" s="4">
        <v>0.15</v>
      </c>
      <c r="G9" s="5">
        <v>80</v>
      </c>
      <c r="H9" s="4">
        <v>0.15</v>
      </c>
      <c r="I9" s="5">
        <v>80</v>
      </c>
      <c r="J9" s="4">
        <v>0.15</v>
      </c>
      <c r="K9" s="5">
        <v>80</v>
      </c>
      <c r="L9" s="6">
        <f t="shared" si="0"/>
        <v>81</v>
      </c>
      <c r="N9" s="25"/>
      <c r="P9" s="23"/>
      <c r="R9" s="23"/>
    </row>
    <row r="10" spans="1:18" ht="39.75" customHeight="1" x14ac:dyDescent="0.25">
      <c r="A10" s="7">
        <v>5</v>
      </c>
      <c r="B10" s="8">
        <v>0.1</v>
      </c>
      <c r="C10" s="9">
        <v>85</v>
      </c>
      <c r="D10" s="8">
        <v>0.1</v>
      </c>
      <c r="E10" s="9">
        <v>85</v>
      </c>
      <c r="F10" s="8">
        <v>0.1</v>
      </c>
      <c r="G10" s="9">
        <v>80</v>
      </c>
      <c r="H10" s="8">
        <v>0.1</v>
      </c>
      <c r="I10" s="9">
        <v>80</v>
      </c>
      <c r="J10" s="8">
        <v>0.1</v>
      </c>
      <c r="K10" s="9">
        <v>85</v>
      </c>
      <c r="L10" s="6">
        <f t="shared" si="0"/>
        <v>83</v>
      </c>
      <c r="N10" s="25"/>
      <c r="P10" s="23"/>
      <c r="R10" s="23"/>
    </row>
    <row r="11" spans="1:18" ht="28.5" customHeight="1" x14ac:dyDescent="0.25">
      <c r="A11" s="3">
        <v>6</v>
      </c>
      <c r="B11" s="4">
        <v>0.05</v>
      </c>
      <c r="C11" s="5">
        <v>85</v>
      </c>
      <c r="D11" s="4">
        <v>0.05</v>
      </c>
      <c r="E11" s="5">
        <v>85</v>
      </c>
      <c r="F11" s="4">
        <v>0.05</v>
      </c>
      <c r="G11" s="5">
        <v>85</v>
      </c>
      <c r="H11" s="4">
        <v>0.05</v>
      </c>
      <c r="I11" s="5">
        <v>80</v>
      </c>
      <c r="J11" s="4">
        <v>0.05</v>
      </c>
      <c r="K11" s="5">
        <v>85</v>
      </c>
      <c r="L11" s="6">
        <f t="shared" si="0"/>
        <v>84</v>
      </c>
      <c r="N11" s="25"/>
      <c r="P11" s="23"/>
      <c r="R11" s="23"/>
    </row>
    <row r="12" spans="1:18" ht="30.75" customHeight="1" x14ac:dyDescent="0.25">
      <c r="A12" s="3">
        <v>7</v>
      </c>
      <c r="B12" s="4">
        <v>0.1</v>
      </c>
      <c r="C12" s="5">
        <v>85</v>
      </c>
      <c r="D12" s="4">
        <v>0.1</v>
      </c>
      <c r="E12" s="5">
        <v>80</v>
      </c>
      <c r="F12" s="4">
        <v>0.1</v>
      </c>
      <c r="G12" s="5">
        <v>85</v>
      </c>
      <c r="H12" s="4">
        <v>0.1</v>
      </c>
      <c r="I12" s="5">
        <v>80</v>
      </c>
      <c r="J12" s="4">
        <v>0.1</v>
      </c>
      <c r="K12" s="5">
        <v>85</v>
      </c>
      <c r="L12" s="6">
        <f t="shared" si="0"/>
        <v>83</v>
      </c>
      <c r="N12" s="25"/>
      <c r="P12" s="23"/>
      <c r="R12" s="23"/>
    </row>
    <row r="13" spans="1:18" ht="36.75" customHeight="1" thickBot="1" x14ac:dyDescent="0.3">
      <c r="A13" s="10">
        <v>8</v>
      </c>
      <c r="B13" s="11">
        <v>0.1</v>
      </c>
      <c r="C13" s="12">
        <v>92</v>
      </c>
      <c r="D13" s="11">
        <v>0.1</v>
      </c>
      <c r="E13" s="12">
        <v>85</v>
      </c>
      <c r="F13" s="11">
        <v>0.1</v>
      </c>
      <c r="G13" s="12">
        <v>90</v>
      </c>
      <c r="H13" s="11">
        <v>0.1</v>
      </c>
      <c r="I13" s="12">
        <v>80</v>
      </c>
      <c r="J13" s="11">
        <v>0.1</v>
      </c>
      <c r="K13" s="12">
        <v>92</v>
      </c>
      <c r="L13" s="6">
        <f t="shared" si="0"/>
        <v>87.8</v>
      </c>
      <c r="P13" s="23"/>
      <c r="R13" s="23"/>
    </row>
    <row r="14" spans="1:18" ht="38.25" customHeight="1" thickTop="1" thickBot="1" x14ac:dyDescent="0.3">
      <c r="A14" s="18" t="s">
        <v>24</v>
      </c>
      <c r="B14" s="13">
        <f>SUM(B6:B13)</f>
        <v>1</v>
      </c>
      <c r="C14" s="20">
        <f>B6*C6+B7*C7+B8*C8+B9*C9+B10*C10+B11*C11+B12*C12+B13*C13</f>
        <v>87.45</v>
      </c>
      <c r="D14" s="13">
        <f>SUM(D6:D13)</f>
        <v>1</v>
      </c>
      <c r="E14" s="20">
        <f>D6*E6+D7*E7+D8*E8+D9*E9+D10*E10+D11*E11+D12*E12+D13*E13</f>
        <v>84.5</v>
      </c>
      <c r="F14" s="13">
        <f>SUM(F6:F13)</f>
        <v>1</v>
      </c>
      <c r="G14" s="20">
        <f>F6*G6+F7*G7+F8*G8+F9*G9+F10*G10+F11*G11+F12*G12+F13*G13</f>
        <v>85.25</v>
      </c>
      <c r="H14" s="13">
        <f>SUM(H6:H13)</f>
        <v>1</v>
      </c>
      <c r="I14" s="20">
        <f>H6*I6+H7*I7+H8*I8+H9*I9+H10*I10+H11*I11+H12*I12+H13*I13</f>
        <v>81.25</v>
      </c>
      <c r="J14" s="13">
        <f>SUM(J6:J13)</f>
        <v>1</v>
      </c>
      <c r="K14" s="26">
        <f>J6*K6+J7*K7+J8*K8+J9*K9+J10*K10+J11*K11+J12*K12+J13*K13</f>
        <v>87.45</v>
      </c>
      <c r="L14" s="6">
        <f>AVERAGE(C14,E14,G14,I14,K14)</f>
        <v>85.179999999999993</v>
      </c>
      <c r="P14" s="23"/>
      <c r="R14" s="23"/>
    </row>
    <row r="15" spans="1:18" x14ac:dyDescent="0.25">
      <c r="L15" s="23"/>
      <c r="N15" s="23"/>
    </row>
    <row r="16" spans="1:18" x14ac:dyDescent="0.25">
      <c r="A16" s="19"/>
    </row>
  </sheetData>
  <mergeCells count="1">
    <mergeCell ref="A1:E1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85" zoomScaleNormal="85" workbookViewId="0">
      <selection activeCell="I6" sqref="I6:J13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3" ht="26.25" customHeight="1" x14ac:dyDescent="0.25">
      <c r="A1" s="70" t="s">
        <v>10</v>
      </c>
      <c r="B1" s="70"/>
      <c r="C1" s="70"/>
      <c r="D1" s="70"/>
      <c r="E1" s="70"/>
    </row>
    <row r="3" spans="1:13" ht="24" customHeight="1" x14ac:dyDescent="0.25">
      <c r="A3" s="19" t="s">
        <v>11</v>
      </c>
      <c r="B3" s="19" t="s">
        <v>12</v>
      </c>
      <c r="E3" t="s">
        <v>34</v>
      </c>
    </row>
    <row r="4" spans="1:13" ht="17.25" thickBot="1" x14ac:dyDescent="0.3">
      <c r="B4" s="24">
        <v>1092</v>
      </c>
      <c r="C4" s="24"/>
      <c r="D4" s="24"/>
      <c r="E4" s="24">
        <v>1082</v>
      </c>
      <c r="F4" s="24"/>
      <c r="G4" s="24"/>
      <c r="H4" s="24">
        <v>1071</v>
      </c>
      <c r="I4" s="24"/>
      <c r="J4" s="24"/>
    </row>
    <row r="5" spans="1:13" ht="24.75" customHeight="1" x14ac:dyDescent="0.25">
      <c r="A5" s="15" t="s">
        <v>2</v>
      </c>
      <c r="B5" s="1" t="s">
        <v>7</v>
      </c>
      <c r="C5" s="22" t="s">
        <v>3</v>
      </c>
      <c r="D5" s="16" t="s">
        <v>4</v>
      </c>
      <c r="E5" s="1" t="s">
        <v>7</v>
      </c>
      <c r="F5" s="22" t="s">
        <v>3</v>
      </c>
      <c r="G5" s="16" t="s">
        <v>4</v>
      </c>
      <c r="H5" s="1" t="s">
        <v>7</v>
      </c>
      <c r="I5" s="22" t="s">
        <v>3</v>
      </c>
      <c r="J5" s="16" t="s">
        <v>4</v>
      </c>
      <c r="K5" s="17" t="s">
        <v>6</v>
      </c>
      <c r="M5" s="23"/>
    </row>
    <row r="6" spans="1:13" ht="37.5" customHeight="1" x14ac:dyDescent="0.25">
      <c r="A6" s="3">
        <v>1</v>
      </c>
      <c r="B6" s="4">
        <v>0.1</v>
      </c>
      <c r="C6" s="5">
        <v>88</v>
      </c>
      <c r="D6" s="5">
        <v>75</v>
      </c>
      <c r="E6" s="4">
        <v>0.1</v>
      </c>
      <c r="F6" s="5">
        <v>85</v>
      </c>
      <c r="G6" s="5">
        <v>77</v>
      </c>
      <c r="H6" s="4">
        <v>0.1</v>
      </c>
      <c r="I6" s="5">
        <v>90</v>
      </c>
      <c r="J6" s="5">
        <v>88</v>
      </c>
      <c r="K6" s="6">
        <f t="shared" ref="K6:K13" si="0">AVERAGE(C6,D6,F6:G6,I6:J6)</f>
        <v>83.833333333333329</v>
      </c>
      <c r="M6" s="23"/>
    </row>
    <row r="7" spans="1:13" ht="30.75" customHeight="1" x14ac:dyDescent="0.25">
      <c r="A7" s="3">
        <v>2</v>
      </c>
      <c r="B7" s="4">
        <v>0.2</v>
      </c>
      <c r="C7" s="5">
        <v>88</v>
      </c>
      <c r="D7" s="5">
        <v>80</v>
      </c>
      <c r="E7" s="4">
        <v>0.2</v>
      </c>
      <c r="F7" s="5">
        <v>84</v>
      </c>
      <c r="G7" s="5">
        <v>77</v>
      </c>
      <c r="H7" s="4">
        <v>0.2</v>
      </c>
      <c r="I7" s="5">
        <v>84</v>
      </c>
      <c r="J7" s="5">
        <v>87</v>
      </c>
      <c r="K7" s="6">
        <f t="shared" si="0"/>
        <v>83.333333333333329</v>
      </c>
      <c r="M7" s="23"/>
    </row>
    <row r="8" spans="1:13" ht="27.75" customHeight="1" x14ac:dyDescent="0.25">
      <c r="A8" s="3">
        <v>3</v>
      </c>
      <c r="B8" s="4">
        <v>0.3</v>
      </c>
      <c r="C8" s="5">
        <v>88</v>
      </c>
      <c r="D8" s="5">
        <v>80</v>
      </c>
      <c r="E8" s="4">
        <v>0.3</v>
      </c>
      <c r="F8" s="5">
        <v>85</v>
      </c>
      <c r="G8" s="5">
        <v>77</v>
      </c>
      <c r="H8" s="4">
        <v>0.3</v>
      </c>
      <c r="I8" s="5">
        <v>89</v>
      </c>
      <c r="J8" s="5">
        <v>88</v>
      </c>
      <c r="K8" s="6">
        <f t="shared" si="0"/>
        <v>84.5</v>
      </c>
      <c r="M8" s="23"/>
    </row>
    <row r="9" spans="1:13" ht="31.5" customHeight="1" x14ac:dyDescent="0.25">
      <c r="A9" s="3">
        <v>4</v>
      </c>
      <c r="B9" s="4">
        <v>0.1</v>
      </c>
      <c r="C9" s="5">
        <v>85</v>
      </c>
      <c r="D9" s="5">
        <v>81</v>
      </c>
      <c r="E9" s="4">
        <v>0.1</v>
      </c>
      <c r="F9" s="5">
        <v>80</v>
      </c>
      <c r="G9" s="5">
        <v>70</v>
      </c>
      <c r="H9" s="4">
        <v>0.1</v>
      </c>
      <c r="I9" s="5">
        <v>80</v>
      </c>
      <c r="J9" s="5">
        <v>80</v>
      </c>
      <c r="K9" s="6">
        <f t="shared" si="0"/>
        <v>79.333333333333329</v>
      </c>
      <c r="M9" s="23"/>
    </row>
    <row r="10" spans="1:13" ht="39.75" customHeight="1" x14ac:dyDescent="0.25">
      <c r="A10" s="7">
        <v>5</v>
      </c>
      <c r="B10" s="8">
        <v>0.1</v>
      </c>
      <c r="C10" s="9">
        <v>85</v>
      </c>
      <c r="D10" s="9">
        <v>80</v>
      </c>
      <c r="E10" s="8">
        <v>0.1</v>
      </c>
      <c r="F10" s="9">
        <v>79</v>
      </c>
      <c r="G10" s="9">
        <v>79</v>
      </c>
      <c r="H10" s="8">
        <v>0.1</v>
      </c>
      <c r="I10" s="9">
        <v>76</v>
      </c>
      <c r="J10" s="9">
        <v>80</v>
      </c>
      <c r="K10" s="6">
        <f t="shared" si="0"/>
        <v>79.833333333333329</v>
      </c>
      <c r="M10" s="23"/>
    </row>
    <row r="11" spans="1:13" ht="28.5" customHeight="1" x14ac:dyDescent="0.25">
      <c r="A11" s="3">
        <v>6</v>
      </c>
      <c r="B11" s="4">
        <v>0.05</v>
      </c>
      <c r="C11" s="5">
        <v>90</v>
      </c>
      <c r="D11" s="5">
        <v>79</v>
      </c>
      <c r="E11" s="4">
        <v>0.05</v>
      </c>
      <c r="F11" s="5">
        <v>90</v>
      </c>
      <c r="G11" s="5">
        <v>85</v>
      </c>
      <c r="H11" s="4">
        <v>0.05</v>
      </c>
      <c r="I11" s="5">
        <v>90</v>
      </c>
      <c r="J11" s="5">
        <v>90</v>
      </c>
      <c r="K11" s="6">
        <f t="shared" si="0"/>
        <v>87.333333333333329</v>
      </c>
      <c r="M11" s="23"/>
    </row>
    <row r="12" spans="1:13" ht="30.75" customHeight="1" x14ac:dyDescent="0.25">
      <c r="A12" s="3">
        <v>7</v>
      </c>
      <c r="B12" s="4">
        <v>0.05</v>
      </c>
      <c r="C12" s="5">
        <v>88</v>
      </c>
      <c r="D12" s="5">
        <v>80</v>
      </c>
      <c r="E12" s="4">
        <v>0.05</v>
      </c>
      <c r="F12" s="5">
        <v>88</v>
      </c>
      <c r="G12" s="5">
        <v>80</v>
      </c>
      <c r="H12" s="4">
        <v>0.05</v>
      </c>
      <c r="I12" s="5">
        <v>88</v>
      </c>
      <c r="J12" s="5">
        <v>90</v>
      </c>
      <c r="K12" s="6">
        <f t="shared" si="0"/>
        <v>85.666666666666671</v>
      </c>
      <c r="M12" s="23"/>
    </row>
    <row r="13" spans="1:13" ht="36.75" customHeight="1" thickBot="1" x14ac:dyDescent="0.3">
      <c r="A13" s="10">
        <v>8</v>
      </c>
      <c r="B13" s="11">
        <v>0.1</v>
      </c>
      <c r="C13" s="12">
        <v>90</v>
      </c>
      <c r="D13" s="12">
        <v>82</v>
      </c>
      <c r="E13" s="11">
        <v>0.1</v>
      </c>
      <c r="F13" s="12">
        <v>90</v>
      </c>
      <c r="G13" s="12">
        <v>75</v>
      </c>
      <c r="H13" s="11">
        <v>0.1</v>
      </c>
      <c r="I13" s="12">
        <v>90</v>
      </c>
      <c r="J13" s="12">
        <v>88</v>
      </c>
      <c r="K13" s="6">
        <f t="shared" si="0"/>
        <v>85.833333333333329</v>
      </c>
    </row>
    <row r="14" spans="1:13" ht="38.25" customHeight="1" thickTop="1" thickBot="1" x14ac:dyDescent="0.3">
      <c r="A14" s="18" t="s">
        <v>0</v>
      </c>
      <c r="B14" s="13">
        <f>SUM(B6:B13)</f>
        <v>1.0000000000000002</v>
      </c>
      <c r="C14" s="20">
        <f>B6*C6+B7*C7+B8*C8+B9*C9+B10*C10+B11*C11+B12*C12+B13*C13</f>
        <v>87.7</v>
      </c>
      <c r="D14" s="20">
        <f>B6*D6+B7*D7+B8*D8+B9*D9+B10*D10+B11*D11+B12*D12+B13*D13</f>
        <v>79.75</v>
      </c>
      <c r="E14" s="13">
        <f>SUM(E6:E13)</f>
        <v>1.0000000000000002</v>
      </c>
      <c r="F14" s="20">
        <f>E6*F6+E7*F7+E8*F8+E9*F9+E10*F10+E11*F11+E12*F12+E13*F13</f>
        <v>84.600000000000009</v>
      </c>
      <c r="G14" s="20">
        <f>E6*G6+E7*G7+E8*G8+E9*G9+E10*G10+E11*G11+E12*G12+E13*G13</f>
        <v>76.849999999999994</v>
      </c>
      <c r="H14" s="13">
        <f>SUM(H6:H13)</f>
        <v>1.0000000000000002</v>
      </c>
      <c r="I14" s="14">
        <f>H6*I6+H7*I7+H8*I8+H9*I9+H10*I10+H11*I11+H12*I12+H13*I13</f>
        <v>86</v>
      </c>
      <c r="J14" s="14">
        <f>H6*J6+H7*J7+H8*J8+H9*J9+H10*J10+H11*J11+H12*J12+H13*J13</f>
        <v>86.399999999999991</v>
      </c>
      <c r="K14" s="6">
        <f>AVERAGE(C14:D14,F14:G14,I14:J14)</f>
        <v>83.55</v>
      </c>
    </row>
    <row r="16" spans="1:13" x14ac:dyDescent="0.25">
      <c r="A16" s="19" t="s">
        <v>15</v>
      </c>
    </row>
  </sheetData>
  <mergeCells count="1">
    <mergeCell ref="A1:E1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90" zoomScaleNormal="90" workbookViewId="0">
      <selection activeCell="M7" sqref="M7:M14"/>
    </sheetView>
  </sheetViews>
  <sheetFormatPr defaultColWidth="8.875" defaultRowHeight="16.5" x14ac:dyDescent="0.25"/>
  <cols>
    <col min="1" max="1" width="10" customWidth="1"/>
    <col min="2" max="2" width="12.125" customWidth="1"/>
    <col min="3" max="3" width="12.625" customWidth="1"/>
    <col min="4" max="4" width="11.625" customWidth="1"/>
    <col min="5" max="5" width="12.375" customWidth="1"/>
    <col min="6" max="6" width="10.125" customWidth="1"/>
    <col min="7" max="7" width="10.875" customWidth="1"/>
    <col min="8" max="8" width="10.625" customWidth="1"/>
  </cols>
  <sheetData>
    <row r="1" spans="1:14" ht="26.25" customHeight="1" x14ac:dyDescent="0.25">
      <c r="A1" s="70" t="s">
        <v>10</v>
      </c>
      <c r="B1" s="70"/>
      <c r="C1" s="70"/>
      <c r="D1" s="70"/>
      <c r="E1" s="70"/>
      <c r="F1" s="70"/>
      <c r="G1" s="70"/>
      <c r="H1" s="70"/>
    </row>
    <row r="3" spans="1:14" ht="24" customHeight="1" x14ac:dyDescent="0.25">
      <c r="A3" s="19" t="s">
        <v>11</v>
      </c>
      <c r="B3" s="19" t="s">
        <v>12</v>
      </c>
      <c r="G3" s="19" t="s">
        <v>13</v>
      </c>
      <c r="H3" t="s">
        <v>14</v>
      </c>
    </row>
    <row r="4" spans="1:14" ht="17.25" thickBot="1" x14ac:dyDescent="0.3">
      <c r="B4" s="71">
        <v>109</v>
      </c>
      <c r="C4" s="71"/>
      <c r="D4" s="71">
        <v>109</v>
      </c>
      <c r="E4" s="71"/>
      <c r="F4" s="71">
        <v>108</v>
      </c>
      <c r="G4" s="71"/>
      <c r="H4" s="71">
        <v>108</v>
      </c>
      <c r="I4" s="71"/>
      <c r="J4" s="71">
        <v>107</v>
      </c>
      <c r="K4" s="71"/>
      <c r="L4" s="71">
        <v>107</v>
      </c>
      <c r="M4" s="71"/>
    </row>
    <row r="5" spans="1:14" ht="24.75" customHeight="1" x14ac:dyDescent="0.25">
      <c r="A5" s="74" t="s">
        <v>2</v>
      </c>
      <c r="B5" s="76" t="s">
        <v>3</v>
      </c>
      <c r="C5" s="77"/>
      <c r="D5" s="76" t="s">
        <v>4</v>
      </c>
      <c r="E5" s="77"/>
      <c r="F5" s="76" t="s">
        <v>3</v>
      </c>
      <c r="G5" s="77"/>
      <c r="H5" s="76" t="s">
        <v>4</v>
      </c>
      <c r="I5" s="77"/>
      <c r="J5" s="76" t="s">
        <v>3</v>
      </c>
      <c r="K5" s="77"/>
      <c r="L5" s="76" t="s">
        <v>4</v>
      </c>
      <c r="M5" s="77"/>
      <c r="N5" s="72" t="s">
        <v>6</v>
      </c>
    </row>
    <row r="6" spans="1:14" ht="24.75" customHeight="1" x14ac:dyDescent="0.25">
      <c r="A6" s="75"/>
      <c r="B6" s="1" t="s">
        <v>7</v>
      </c>
      <c r="C6" s="2" t="s">
        <v>8</v>
      </c>
      <c r="D6" s="1" t="s">
        <v>9</v>
      </c>
      <c r="E6" s="2" t="s">
        <v>8</v>
      </c>
      <c r="F6" s="1" t="s">
        <v>7</v>
      </c>
      <c r="G6" s="2" t="s">
        <v>8</v>
      </c>
      <c r="H6" s="1" t="s">
        <v>9</v>
      </c>
      <c r="I6" s="2" t="s">
        <v>8</v>
      </c>
      <c r="J6" s="1" t="s">
        <v>7</v>
      </c>
      <c r="K6" s="2" t="s">
        <v>8</v>
      </c>
      <c r="L6" s="1" t="s">
        <v>9</v>
      </c>
      <c r="M6" s="2" t="s">
        <v>8</v>
      </c>
      <c r="N6" s="73"/>
    </row>
    <row r="7" spans="1:14" ht="37.5" customHeight="1" x14ac:dyDescent="0.25">
      <c r="A7" s="3">
        <v>1</v>
      </c>
      <c r="B7" s="4">
        <v>0.1</v>
      </c>
      <c r="C7" s="5">
        <v>92</v>
      </c>
      <c r="D7" s="4">
        <v>0.1</v>
      </c>
      <c r="E7" s="5">
        <v>80</v>
      </c>
      <c r="F7" s="4">
        <v>0.1</v>
      </c>
      <c r="G7" s="5">
        <v>80</v>
      </c>
      <c r="H7" s="4">
        <v>0.1</v>
      </c>
      <c r="I7" s="5">
        <v>75</v>
      </c>
      <c r="J7" s="4">
        <v>0.1</v>
      </c>
      <c r="K7" s="5">
        <v>90</v>
      </c>
      <c r="L7" s="4">
        <v>0.1</v>
      </c>
      <c r="M7" s="5">
        <v>88</v>
      </c>
      <c r="N7" s="6">
        <f>AVERAGE(K7,M7,I7,G7,E7,C7,)</f>
        <v>72.142857142857139</v>
      </c>
    </row>
    <row r="8" spans="1:14" ht="30.75" customHeight="1" x14ac:dyDescent="0.25">
      <c r="A8" s="3">
        <v>2</v>
      </c>
      <c r="B8" s="4">
        <v>0.15</v>
      </c>
      <c r="C8" s="5">
        <v>90</v>
      </c>
      <c r="D8" s="4">
        <v>0.15</v>
      </c>
      <c r="E8" s="5">
        <v>88</v>
      </c>
      <c r="F8" s="4">
        <v>0.15</v>
      </c>
      <c r="G8" s="5">
        <v>75</v>
      </c>
      <c r="H8" s="4">
        <v>0.15</v>
      </c>
      <c r="I8" s="5">
        <v>70</v>
      </c>
      <c r="J8" s="4">
        <v>0.15</v>
      </c>
      <c r="K8" s="5">
        <v>90</v>
      </c>
      <c r="L8" s="4">
        <v>0.15</v>
      </c>
      <c r="M8" s="5">
        <v>84</v>
      </c>
      <c r="N8" s="6">
        <f t="shared" ref="N8:N14" si="0">AVERAGE(K8,M8,I8,G8,E8,C8,)</f>
        <v>71</v>
      </c>
    </row>
    <row r="9" spans="1:14" ht="27.75" customHeight="1" x14ac:dyDescent="0.25">
      <c r="A9" s="3">
        <v>3</v>
      </c>
      <c r="B9" s="4">
        <v>0.3</v>
      </c>
      <c r="C9" s="5">
        <v>90</v>
      </c>
      <c r="D9" s="4">
        <v>0.25</v>
      </c>
      <c r="E9" s="5">
        <v>90</v>
      </c>
      <c r="F9" s="4">
        <v>0.3</v>
      </c>
      <c r="G9" s="5">
        <v>80</v>
      </c>
      <c r="H9" s="4">
        <v>0.25</v>
      </c>
      <c r="I9" s="5">
        <v>75</v>
      </c>
      <c r="J9" s="4">
        <v>0.3</v>
      </c>
      <c r="K9" s="5">
        <v>90</v>
      </c>
      <c r="L9" s="4">
        <v>0.25</v>
      </c>
      <c r="M9" s="5">
        <v>86</v>
      </c>
      <c r="N9" s="6">
        <f t="shared" si="0"/>
        <v>73</v>
      </c>
    </row>
    <row r="10" spans="1:14" ht="31.5" customHeight="1" x14ac:dyDescent="0.25">
      <c r="A10" s="3">
        <v>4</v>
      </c>
      <c r="B10" s="4">
        <v>0.1</v>
      </c>
      <c r="C10" s="5">
        <v>91</v>
      </c>
      <c r="D10" s="4">
        <v>0.1</v>
      </c>
      <c r="E10" s="5">
        <v>90</v>
      </c>
      <c r="F10" s="4">
        <v>0.1</v>
      </c>
      <c r="G10" s="5">
        <v>80</v>
      </c>
      <c r="H10" s="4">
        <v>0.1</v>
      </c>
      <c r="I10" s="5">
        <v>80</v>
      </c>
      <c r="J10" s="4">
        <v>0.1</v>
      </c>
      <c r="K10" s="5">
        <v>88</v>
      </c>
      <c r="L10" s="4">
        <v>0.1</v>
      </c>
      <c r="M10" s="5">
        <v>86</v>
      </c>
      <c r="N10" s="6">
        <f t="shared" si="0"/>
        <v>73.571428571428569</v>
      </c>
    </row>
    <row r="11" spans="1:14" ht="39.75" customHeight="1" x14ac:dyDescent="0.25">
      <c r="A11" s="7">
        <v>5</v>
      </c>
      <c r="B11" s="8">
        <v>0.1</v>
      </c>
      <c r="C11" s="9">
        <v>88</v>
      </c>
      <c r="D11" s="8">
        <v>0.1</v>
      </c>
      <c r="E11" s="9">
        <v>80</v>
      </c>
      <c r="F11" s="8">
        <v>0.1</v>
      </c>
      <c r="G11" s="9">
        <v>75</v>
      </c>
      <c r="H11" s="8">
        <v>0.1</v>
      </c>
      <c r="I11" s="9">
        <v>70</v>
      </c>
      <c r="J11" s="8">
        <v>0.1</v>
      </c>
      <c r="K11" s="9">
        <v>86</v>
      </c>
      <c r="L11" s="8">
        <v>0.1</v>
      </c>
      <c r="M11" s="9">
        <v>86</v>
      </c>
      <c r="N11" s="6">
        <f t="shared" si="0"/>
        <v>69.285714285714292</v>
      </c>
    </row>
    <row r="12" spans="1:14" ht="28.5" customHeight="1" x14ac:dyDescent="0.25">
      <c r="A12" s="3">
        <v>6</v>
      </c>
      <c r="B12" s="4">
        <v>0.05</v>
      </c>
      <c r="C12" s="5">
        <v>88</v>
      </c>
      <c r="D12" s="4">
        <v>0.05</v>
      </c>
      <c r="E12" s="5">
        <v>80</v>
      </c>
      <c r="F12" s="4">
        <v>0.05</v>
      </c>
      <c r="G12" s="5">
        <v>75</v>
      </c>
      <c r="H12" s="4">
        <v>0.05</v>
      </c>
      <c r="I12" s="5">
        <v>70</v>
      </c>
      <c r="J12" s="4">
        <v>0.05</v>
      </c>
      <c r="K12" s="5">
        <v>88</v>
      </c>
      <c r="L12" s="4">
        <v>0.05</v>
      </c>
      <c r="M12" s="5">
        <v>88</v>
      </c>
      <c r="N12" s="6">
        <f t="shared" si="0"/>
        <v>69.857142857142861</v>
      </c>
    </row>
    <row r="13" spans="1:14" ht="30.75" customHeight="1" x14ac:dyDescent="0.25">
      <c r="A13" s="3">
        <v>7</v>
      </c>
      <c r="B13" s="4">
        <v>0.1</v>
      </c>
      <c r="C13" s="5">
        <v>90</v>
      </c>
      <c r="D13" s="4">
        <v>0.1</v>
      </c>
      <c r="E13" s="5">
        <v>86</v>
      </c>
      <c r="F13" s="4">
        <v>0.1</v>
      </c>
      <c r="G13" s="5">
        <v>80</v>
      </c>
      <c r="H13" s="4">
        <v>0.1</v>
      </c>
      <c r="I13" s="5">
        <v>80</v>
      </c>
      <c r="J13" s="4">
        <v>0.1</v>
      </c>
      <c r="K13" s="5">
        <v>88</v>
      </c>
      <c r="L13" s="4">
        <v>0.1</v>
      </c>
      <c r="M13" s="5">
        <v>88</v>
      </c>
      <c r="N13" s="6">
        <f t="shared" si="0"/>
        <v>73.142857142857139</v>
      </c>
    </row>
    <row r="14" spans="1:14" ht="36.75" customHeight="1" thickBot="1" x14ac:dyDescent="0.3">
      <c r="A14" s="10">
        <v>8</v>
      </c>
      <c r="B14" s="11">
        <v>0.1</v>
      </c>
      <c r="C14" s="12">
        <v>90</v>
      </c>
      <c r="D14" s="11">
        <v>0.15</v>
      </c>
      <c r="E14" s="12">
        <v>85</v>
      </c>
      <c r="F14" s="11">
        <v>0.1</v>
      </c>
      <c r="G14" s="12">
        <v>85</v>
      </c>
      <c r="H14" s="11">
        <v>0.15</v>
      </c>
      <c r="I14" s="12">
        <v>75</v>
      </c>
      <c r="J14" s="11">
        <v>0.1</v>
      </c>
      <c r="K14" s="12">
        <v>90</v>
      </c>
      <c r="L14" s="11">
        <v>0.15</v>
      </c>
      <c r="M14" s="12">
        <v>84</v>
      </c>
      <c r="N14" s="6">
        <f t="shared" si="0"/>
        <v>72.714285714285708</v>
      </c>
    </row>
    <row r="15" spans="1:14" ht="38.25" customHeight="1" thickTop="1" thickBot="1" x14ac:dyDescent="0.3">
      <c r="A15" s="18" t="s">
        <v>0</v>
      </c>
      <c r="B15" s="13">
        <f>SUM(B7:B14)</f>
        <v>1</v>
      </c>
      <c r="C15" s="14">
        <f>B7*C7+B8*C8+B9*C9+B10*C10+B11*C11+B12*C12+B13*C13+B14*C14</f>
        <v>90.000000000000014</v>
      </c>
      <c r="D15" s="13">
        <f>SUM(D7:D14)</f>
        <v>1</v>
      </c>
      <c r="E15" s="14">
        <f>D7*E7+D8*E8+D9*E9+D10*E10+D11*E11+D12*E12+D13*E13+D14*E14</f>
        <v>86.05</v>
      </c>
      <c r="F15" s="13">
        <f>SUM(F7:F14)</f>
        <v>1</v>
      </c>
      <c r="G15" s="14">
        <f>F7*G7+F8*G8+F9*G9+F10*G10+F11*G11+F12*G12+F13*G13+F14*G14</f>
        <v>79</v>
      </c>
      <c r="H15" s="13">
        <f>SUM(H7:H14)</f>
        <v>1</v>
      </c>
      <c r="I15" s="14">
        <f>H7*I7+H8*I8+H9*I9+H10*I10+H11*I11+H12*I12+H13*I13+H14*I14</f>
        <v>74.5</v>
      </c>
      <c r="J15" s="13">
        <f>SUM(J7:J14)</f>
        <v>1</v>
      </c>
      <c r="K15" s="14">
        <f>J7*K7+J8*K8+J9*K9+J10*K10+J11*K11+J12*K12+J13*K13+J14*K14</f>
        <v>89.1</v>
      </c>
      <c r="L15" s="13">
        <f>SUM(L7:L14)</f>
        <v>1</v>
      </c>
      <c r="M15" s="14">
        <f>L7*M7+L8*M8+L9*M9+L10*M10+L11*M11+L12*M12+L13*M13+L14*M14</f>
        <v>85.899999999999991</v>
      </c>
      <c r="N15" s="6">
        <f>AVERAGE(K15,M15,I15,G15,E15,C15,)</f>
        <v>72.078571428571436</v>
      </c>
    </row>
    <row r="17" spans="1:1" x14ac:dyDescent="0.25">
      <c r="A17" s="19" t="s">
        <v>15</v>
      </c>
    </row>
  </sheetData>
  <mergeCells count="15">
    <mergeCell ref="N5:N6"/>
    <mergeCell ref="L4:M4"/>
    <mergeCell ref="A5:A6"/>
    <mergeCell ref="B5:C5"/>
    <mergeCell ref="D5:E5"/>
    <mergeCell ref="F5:G5"/>
    <mergeCell ref="H5:I5"/>
    <mergeCell ref="J5:K5"/>
    <mergeCell ref="L5:M5"/>
    <mergeCell ref="J4:K4"/>
    <mergeCell ref="A1:H1"/>
    <mergeCell ref="B4:C4"/>
    <mergeCell ref="D4:E4"/>
    <mergeCell ref="F4:G4"/>
    <mergeCell ref="H4:I4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85" zoomScaleNormal="85" workbookViewId="0">
      <selection activeCell="M7" sqref="M7:M14"/>
    </sheetView>
  </sheetViews>
  <sheetFormatPr defaultRowHeight="16.5" x14ac:dyDescent="0.25"/>
  <cols>
    <col min="1" max="1" width="5" customWidth="1"/>
    <col min="2" max="2" width="12.25" customWidth="1"/>
    <col min="3" max="3" width="12.75" customWidth="1"/>
    <col min="4" max="4" width="11.625" customWidth="1"/>
    <col min="5" max="5" width="12.375" customWidth="1"/>
    <col min="6" max="6" width="10.75" customWidth="1"/>
  </cols>
  <sheetData>
    <row r="1" spans="1:14" ht="26.25" customHeight="1" x14ac:dyDescent="0.25">
      <c r="A1" s="70" t="s">
        <v>10</v>
      </c>
      <c r="B1" s="70"/>
      <c r="C1" s="70"/>
      <c r="D1" s="70"/>
      <c r="E1" s="70"/>
      <c r="F1" s="70"/>
    </row>
    <row r="3" spans="1:14" ht="24" customHeight="1" x14ac:dyDescent="0.25">
      <c r="A3" s="19" t="s">
        <v>11</v>
      </c>
      <c r="B3" s="19" t="s">
        <v>12</v>
      </c>
      <c r="F3" t="s">
        <v>16</v>
      </c>
    </row>
    <row r="4" spans="1:14" ht="17.25" thickBot="1" x14ac:dyDescent="0.3">
      <c r="B4" s="71">
        <v>109</v>
      </c>
      <c r="C4" s="71"/>
      <c r="D4" s="71">
        <v>109</v>
      </c>
      <c r="E4" s="71"/>
      <c r="F4" s="71">
        <v>108</v>
      </c>
      <c r="G4" s="71"/>
      <c r="H4" s="71">
        <v>108</v>
      </c>
      <c r="I4" s="71"/>
      <c r="J4" s="71">
        <v>107</v>
      </c>
      <c r="K4" s="71"/>
      <c r="L4" s="71">
        <v>107</v>
      </c>
      <c r="M4" s="71"/>
    </row>
    <row r="5" spans="1:14" ht="24.75" customHeight="1" x14ac:dyDescent="0.25">
      <c r="A5" s="74" t="s">
        <v>2</v>
      </c>
      <c r="B5" s="76" t="s">
        <v>3</v>
      </c>
      <c r="C5" s="77"/>
      <c r="D5" s="76" t="s">
        <v>4</v>
      </c>
      <c r="E5" s="77"/>
      <c r="F5" s="76" t="s">
        <v>3</v>
      </c>
      <c r="G5" s="77"/>
      <c r="H5" s="76" t="s">
        <v>4</v>
      </c>
      <c r="I5" s="77"/>
      <c r="J5" s="76" t="s">
        <v>3</v>
      </c>
      <c r="K5" s="77"/>
      <c r="L5" s="76" t="s">
        <v>4</v>
      </c>
      <c r="M5" s="77"/>
      <c r="N5" s="72" t="s">
        <v>6</v>
      </c>
    </row>
    <row r="6" spans="1:14" ht="24.75" customHeight="1" x14ac:dyDescent="0.25">
      <c r="A6" s="75"/>
      <c r="B6" s="1" t="s">
        <v>7</v>
      </c>
      <c r="C6" s="2" t="s">
        <v>8</v>
      </c>
      <c r="D6" s="1" t="s">
        <v>9</v>
      </c>
      <c r="E6" s="2" t="s">
        <v>8</v>
      </c>
      <c r="F6" s="1" t="s">
        <v>7</v>
      </c>
      <c r="G6" s="2" t="s">
        <v>8</v>
      </c>
      <c r="H6" s="1" t="s">
        <v>9</v>
      </c>
      <c r="I6" s="2" t="s">
        <v>8</v>
      </c>
      <c r="J6" s="1" t="s">
        <v>7</v>
      </c>
      <c r="K6" s="2" t="s">
        <v>8</v>
      </c>
      <c r="L6" s="1" t="s">
        <v>9</v>
      </c>
      <c r="M6" s="2" t="s">
        <v>8</v>
      </c>
      <c r="N6" s="73"/>
    </row>
    <row r="7" spans="1:14" ht="37.5" customHeight="1" x14ac:dyDescent="0.25">
      <c r="A7" s="3">
        <v>1</v>
      </c>
      <c r="B7" s="4">
        <v>0.1</v>
      </c>
      <c r="C7" s="5">
        <v>90</v>
      </c>
      <c r="D7" s="4">
        <v>0.1</v>
      </c>
      <c r="E7" s="5">
        <v>85</v>
      </c>
      <c r="F7" s="4">
        <v>0.1</v>
      </c>
      <c r="G7" s="5">
        <v>95</v>
      </c>
      <c r="H7" s="4">
        <v>0.1</v>
      </c>
      <c r="I7" s="5">
        <v>90</v>
      </c>
      <c r="J7" s="4">
        <v>0.1</v>
      </c>
      <c r="K7" s="5">
        <v>85</v>
      </c>
      <c r="L7" s="4">
        <v>0.1</v>
      </c>
      <c r="M7" s="5">
        <v>80</v>
      </c>
      <c r="N7" s="6">
        <f t="shared" ref="N7:N15" si="0">AVERAGE(K7,M7,I7,G7,E7,C7)</f>
        <v>87.5</v>
      </c>
    </row>
    <row r="8" spans="1:14" ht="30.75" customHeight="1" x14ac:dyDescent="0.25">
      <c r="A8" s="3">
        <v>2</v>
      </c>
      <c r="B8" s="4">
        <v>0.15</v>
      </c>
      <c r="C8" s="5">
        <v>90</v>
      </c>
      <c r="D8" s="4">
        <v>0.15</v>
      </c>
      <c r="E8" s="5">
        <v>90</v>
      </c>
      <c r="F8" s="4">
        <v>0.15</v>
      </c>
      <c r="G8" s="5">
        <v>85</v>
      </c>
      <c r="H8" s="4">
        <v>0.15</v>
      </c>
      <c r="I8" s="5">
        <v>85</v>
      </c>
      <c r="J8" s="4">
        <v>0.15</v>
      </c>
      <c r="K8" s="5">
        <v>80</v>
      </c>
      <c r="L8" s="4">
        <v>0.15</v>
      </c>
      <c r="M8" s="5">
        <v>85</v>
      </c>
      <c r="N8" s="6">
        <f t="shared" si="0"/>
        <v>85.833333333333329</v>
      </c>
    </row>
    <row r="9" spans="1:14" ht="27.75" customHeight="1" x14ac:dyDescent="0.25">
      <c r="A9" s="3">
        <v>3</v>
      </c>
      <c r="B9" s="4">
        <v>0.3</v>
      </c>
      <c r="C9" s="5">
        <v>85</v>
      </c>
      <c r="D9" s="4">
        <v>0.3</v>
      </c>
      <c r="E9" s="5">
        <v>90</v>
      </c>
      <c r="F9" s="4">
        <v>0.3</v>
      </c>
      <c r="G9" s="5">
        <v>95</v>
      </c>
      <c r="H9" s="4">
        <v>0.3</v>
      </c>
      <c r="I9" s="5">
        <v>90</v>
      </c>
      <c r="J9" s="4">
        <v>0.3</v>
      </c>
      <c r="K9" s="5">
        <v>80</v>
      </c>
      <c r="L9" s="4">
        <v>0.3</v>
      </c>
      <c r="M9" s="5">
        <v>85</v>
      </c>
      <c r="N9" s="6">
        <f t="shared" si="0"/>
        <v>87.5</v>
      </c>
    </row>
    <row r="10" spans="1:14" ht="31.5" customHeight="1" x14ac:dyDescent="0.25">
      <c r="A10" s="3">
        <v>4</v>
      </c>
      <c r="B10" s="4">
        <v>0.1</v>
      </c>
      <c r="C10" s="5">
        <v>90</v>
      </c>
      <c r="D10" s="4">
        <v>0.1</v>
      </c>
      <c r="E10" s="5">
        <v>95</v>
      </c>
      <c r="F10" s="4">
        <v>0.1</v>
      </c>
      <c r="G10" s="5">
        <v>90</v>
      </c>
      <c r="H10" s="4">
        <v>0.1</v>
      </c>
      <c r="I10" s="5">
        <v>95</v>
      </c>
      <c r="J10" s="4">
        <v>0.1</v>
      </c>
      <c r="K10" s="5">
        <v>80</v>
      </c>
      <c r="L10" s="4">
        <v>0.1</v>
      </c>
      <c r="M10" s="5">
        <v>80</v>
      </c>
      <c r="N10" s="6">
        <f t="shared" si="0"/>
        <v>88.333333333333329</v>
      </c>
    </row>
    <row r="11" spans="1:14" ht="39.75" customHeight="1" x14ac:dyDescent="0.25">
      <c r="A11" s="7">
        <v>5</v>
      </c>
      <c r="B11" s="8">
        <v>0.1</v>
      </c>
      <c r="C11" s="9">
        <v>90</v>
      </c>
      <c r="D11" s="8">
        <v>0.1</v>
      </c>
      <c r="E11" s="9">
        <v>85</v>
      </c>
      <c r="F11" s="8">
        <v>0.1</v>
      </c>
      <c r="G11" s="9">
        <v>80</v>
      </c>
      <c r="H11" s="8">
        <v>0.1</v>
      </c>
      <c r="I11" s="9">
        <v>85</v>
      </c>
      <c r="J11" s="8">
        <v>0.1</v>
      </c>
      <c r="K11" s="9">
        <v>75</v>
      </c>
      <c r="L11" s="8">
        <v>0.1</v>
      </c>
      <c r="M11" s="9">
        <v>75</v>
      </c>
      <c r="N11" s="6">
        <f t="shared" si="0"/>
        <v>81.666666666666671</v>
      </c>
    </row>
    <row r="12" spans="1:14" ht="28.5" customHeight="1" x14ac:dyDescent="0.25">
      <c r="A12" s="3">
        <v>6</v>
      </c>
      <c r="B12" s="4">
        <v>0.05</v>
      </c>
      <c r="C12" s="5">
        <v>90</v>
      </c>
      <c r="D12" s="4">
        <v>0.05</v>
      </c>
      <c r="E12" s="5">
        <v>85</v>
      </c>
      <c r="F12" s="4">
        <v>0.05</v>
      </c>
      <c r="G12" s="5">
        <v>90</v>
      </c>
      <c r="H12" s="4">
        <v>0.05</v>
      </c>
      <c r="I12" s="5">
        <v>90</v>
      </c>
      <c r="J12" s="4">
        <v>0.05</v>
      </c>
      <c r="K12" s="5">
        <v>80</v>
      </c>
      <c r="L12" s="4">
        <v>0.05</v>
      </c>
      <c r="M12" s="5">
        <v>80</v>
      </c>
      <c r="N12" s="6">
        <f t="shared" si="0"/>
        <v>85.833333333333329</v>
      </c>
    </row>
    <row r="13" spans="1:14" ht="30.75" customHeight="1" x14ac:dyDescent="0.25">
      <c r="A13" s="3">
        <v>7</v>
      </c>
      <c r="B13" s="4">
        <v>0.1</v>
      </c>
      <c r="C13" s="5">
        <v>85</v>
      </c>
      <c r="D13" s="4">
        <v>0.1</v>
      </c>
      <c r="E13" s="5">
        <v>90</v>
      </c>
      <c r="F13" s="4">
        <v>0.1</v>
      </c>
      <c r="G13" s="5">
        <v>85</v>
      </c>
      <c r="H13" s="4">
        <v>0.1</v>
      </c>
      <c r="I13" s="5">
        <v>90</v>
      </c>
      <c r="J13" s="4">
        <v>0.1</v>
      </c>
      <c r="K13" s="5">
        <v>80</v>
      </c>
      <c r="L13" s="4">
        <v>0.1</v>
      </c>
      <c r="M13" s="5">
        <v>75</v>
      </c>
      <c r="N13" s="6">
        <f t="shared" si="0"/>
        <v>84.166666666666671</v>
      </c>
    </row>
    <row r="14" spans="1:14" ht="36.75" customHeight="1" thickBot="1" x14ac:dyDescent="0.3">
      <c r="A14" s="10">
        <v>8</v>
      </c>
      <c r="B14" s="11">
        <v>0.1</v>
      </c>
      <c r="C14" s="12">
        <v>90</v>
      </c>
      <c r="D14" s="11">
        <v>0.1</v>
      </c>
      <c r="E14" s="12">
        <v>95</v>
      </c>
      <c r="F14" s="11">
        <v>0.1</v>
      </c>
      <c r="G14" s="12">
        <v>90</v>
      </c>
      <c r="H14" s="11">
        <v>0.1</v>
      </c>
      <c r="I14" s="12">
        <v>95</v>
      </c>
      <c r="J14" s="11">
        <v>0.1</v>
      </c>
      <c r="K14" s="12">
        <v>80</v>
      </c>
      <c r="L14" s="11">
        <v>0.1</v>
      </c>
      <c r="M14" s="12">
        <v>75</v>
      </c>
      <c r="N14" s="6">
        <f t="shared" si="0"/>
        <v>87.5</v>
      </c>
    </row>
    <row r="15" spans="1:14" ht="38.25" customHeight="1" thickTop="1" thickBot="1" x14ac:dyDescent="0.3">
      <c r="A15" s="18" t="s">
        <v>0</v>
      </c>
      <c r="B15" s="13">
        <f>SUM(B7:B14)</f>
        <v>1</v>
      </c>
      <c r="C15" s="20">
        <f>B7*C7+B8*C8+B9*C9+B10*C10+B11*C11+B12*C12+B13*C13+B14*C14</f>
        <v>88</v>
      </c>
      <c r="D15" s="13">
        <f>SUM(D7:D14)</f>
        <v>1</v>
      </c>
      <c r="E15" s="20">
        <f>D7*E7+D8*E8+D9*E9+D10*E10+D11*E11+D12*E12+D13*E13+D14*E14</f>
        <v>89.75</v>
      </c>
      <c r="F15" s="13">
        <f>SUM(F7:F14)</f>
        <v>1</v>
      </c>
      <c r="G15" s="20">
        <f>F7*G7+F8*G8+F9*G9+F10*G10+F11*G11+F12*G12+F13*G13+F14*G14</f>
        <v>89.75</v>
      </c>
      <c r="H15" s="13">
        <f>SUM(H7:H14)</f>
        <v>1</v>
      </c>
      <c r="I15" s="20">
        <f>H7*I7+H8*I8+H9*I9+H10*I10+H11*I11+H12*I12+H13*I13+H14*I14</f>
        <v>89.75</v>
      </c>
      <c r="J15" s="13">
        <f>SUM(J7:J14)</f>
        <v>1</v>
      </c>
      <c r="K15" s="14">
        <f>J7*K7+J8*K8+J9*K9+J10*K10+J11*K11+J12*K12+J13*K13+J14*K14</f>
        <v>80</v>
      </c>
      <c r="L15" s="13">
        <f>SUM(L7:L14)</f>
        <v>1</v>
      </c>
      <c r="M15" s="20">
        <f>L7*M7+L8*M8+L9*M9+L10*M10+L11*M11+L12*M12+L13*M13+L14*M14</f>
        <v>80.75</v>
      </c>
      <c r="N15" s="6">
        <f t="shared" si="0"/>
        <v>86.333333333333329</v>
      </c>
    </row>
    <row r="17" spans="1:1" x14ac:dyDescent="0.25">
      <c r="A17" s="19" t="s">
        <v>15</v>
      </c>
    </row>
  </sheetData>
  <mergeCells count="15">
    <mergeCell ref="A1:F1"/>
    <mergeCell ref="J5:K5"/>
    <mergeCell ref="L5:M5"/>
    <mergeCell ref="A5:A6"/>
    <mergeCell ref="N5:N6"/>
    <mergeCell ref="B4:C4"/>
    <mergeCell ref="D4:E4"/>
    <mergeCell ref="B5:C5"/>
    <mergeCell ref="D5:E5"/>
    <mergeCell ref="F5:G5"/>
    <mergeCell ref="H5:I5"/>
    <mergeCell ref="F4:G4"/>
    <mergeCell ref="H4:I4"/>
    <mergeCell ref="J4:K4"/>
    <mergeCell ref="L4:M4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zoomScale="85" zoomScaleNormal="85" workbookViewId="0">
      <selection activeCell="K6" sqref="K6:N13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7" max="7" width="7" customWidth="1"/>
    <col min="8" max="8" width="7.5" customWidth="1"/>
    <col min="9" max="9" width="7.875" customWidth="1"/>
  </cols>
  <sheetData>
    <row r="1" spans="1:25" ht="26.25" customHeight="1" x14ac:dyDescent="0.25">
      <c r="A1" s="70" t="s">
        <v>10</v>
      </c>
      <c r="B1" s="70"/>
      <c r="C1" s="70"/>
      <c r="D1" s="70"/>
      <c r="E1" s="70"/>
    </row>
    <row r="3" spans="1:25" ht="24" customHeight="1" x14ac:dyDescent="0.25">
      <c r="A3" s="19" t="s">
        <v>11</v>
      </c>
      <c r="B3" s="19" t="s">
        <v>12</v>
      </c>
      <c r="E3" t="s">
        <v>25</v>
      </c>
    </row>
    <row r="4" spans="1:25" ht="17.25" thickBot="1" x14ac:dyDescent="0.3">
      <c r="B4" s="24">
        <v>1091</v>
      </c>
      <c r="C4" s="24"/>
      <c r="D4" s="24"/>
      <c r="F4" s="24">
        <v>1081</v>
      </c>
      <c r="G4" s="24"/>
      <c r="J4" s="24">
        <v>1071</v>
      </c>
    </row>
    <row r="5" spans="1:25" ht="24.75" customHeight="1" x14ac:dyDescent="0.25">
      <c r="A5" s="15" t="s">
        <v>2</v>
      </c>
      <c r="B5" s="1" t="s">
        <v>7</v>
      </c>
      <c r="C5" s="22" t="s">
        <v>3</v>
      </c>
      <c r="D5" s="16" t="s">
        <v>4</v>
      </c>
      <c r="E5" s="22" t="s">
        <v>5</v>
      </c>
      <c r="F5" s="1" t="s">
        <v>7</v>
      </c>
      <c r="G5" s="22" t="s">
        <v>3</v>
      </c>
      <c r="H5" s="16" t="s">
        <v>4</v>
      </c>
      <c r="I5" s="22" t="s">
        <v>5</v>
      </c>
      <c r="J5" s="1" t="s">
        <v>7</v>
      </c>
      <c r="K5" s="22" t="s">
        <v>3</v>
      </c>
      <c r="L5" s="16" t="s">
        <v>4</v>
      </c>
      <c r="M5" s="22" t="s">
        <v>5</v>
      </c>
      <c r="N5" s="16" t="s">
        <v>26</v>
      </c>
      <c r="O5" s="17" t="s">
        <v>6</v>
      </c>
      <c r="Q5" s="27"/>
      <c r="T5" s="23"/>
      <c r="U5">
        <v>85</v>
      </c>
      <c r="V5">
        <v>85</v>
      </c>
      <c r="W5">
        <v>85</v>
      </c>
      <c r="X5">
        <v>85</v>
      </c>
      <c r="Y5">
        <v>85</v>
      </c>
    </row>
    <row r="6" spans="1:25" ht="37.5" customHeight="1" x14ac:dyDescent="0.25">
      <c r="A6" s="3">
        <v>1</v>
      </c>
      <c r="B6" s="4">
        <v>0.2</v>
      </c>
      <c r="C6" s="5">
        <v>85</v>
      </c>
      <c r="D6" s="5">
        <v>83</v>
      </c>
      <c r="E6" s="5">
        <v>84</v>
      </c>
      <c r="F6" s="4">
        <v>0.2</v>
      </c>
      <c r="G6" s="5">
        <v>88</v>
      </c>
      <c r="H6" s="5">
        <v>88</v>
      </c>
      <c r="I6" s="5">
        <v>83</v>
      </c>
      <c r="J6" s="4">
        <v>0.2</v>
      </c>
      <c r="K6" s="5">
        <v>85</v>
      </c>
      <c r="L6" s="5">
        <v>85</v>
      </c>
      <c r="M6" s="5">
        <v>85</v>
      </c>
      <c r="N6" s="5">
        <v>85</v>
      </c>
      <c r="O6" s="6">
        <f>AVERAGE(C6,D6:E6,G6:I6,K6:N6)</f>
        <v>85.1</v>
      </c>
      <c r="Q6" s="28"/>
      <c r="T6" s="23"/>
      <c r="U6">
        <v>80</v>
      </c>
      <c r="V6">
        <v>82</v>
      </c>
      <c r="W6">
        <v>82</v>
      </c>
      <c r="X6">
        <v>82</v>
      </c>
      <c r="Y6">
        <v>81.5</v>
      </c>
    </row>
    <row r="7" spans="1:25" ht="30.75" customHeight="1" x14ac:dyDescent="0.25">
      <c r="A7" s="3">
        <v>2</v>
      </c>
      <c r="B7" s="4">
        <v>0.15</v>
      </c>
      <c r="C7" s="5">
        <v>85</v>
      </c>
      <c r="D7" s="5">
        <v>83</v>
      </c>
      <c r="E7" s="5">
        <v>85</v>
      </c>
      <c r="F7" s="4">
        <v>0.15</v>
      </c>
      <c r="G7" s="5">
        <v>90</v>
      </c>
      <c r="H7" s="5">
        <v>90</v>
      </c>
      <c r="I7" s="5">
        <v>84</v>
      </c>
      <c r="J7" s="4">
        <v>0.15</v>
      </c>
      <c r="K7" s="5">
        <v>80</v>
      </c>
      <c r="L7" s="5">
        <v>82</v>
      </c>
      <c r="M7" s="5">
        <v>82</v>
      </c>
      <c r="N7" s="5">
        <v>82</v>
      </c>
      <c r="O7" s="6">
        <f t="shared" ref="O7:O13" si="0">AVERAGE(C7,D7:E7,G7:I7,K7:N7)</f>
        <v>84.3</v>
      </c>
      <c r="Q7" s="28"/>
      <c r="T7" s="23"/>
      <c r="U7">
        <v>85</v>
      </c>
      <c r="V7">
        <v>85</v>
      </c>
      <c r="W7">
        <v>90</v>
      </c>
      <c r="X7">
        <v>82</v>
      </c>
      <c r="Y7">
        <v>85.5</v>
      </c>
    </row>
    <row r="8" spans="1:25" ht="27.75" customHeight="1" x14ac:dyDescent="0.25">
      <c r="A8" s="3">
        <v>3</v>
      </c>
      <c r="B8" s="4">
        <v>0.15</v>
      </c>
      <c r="C8" s="5">
        <v>85</v>
      </c>
      <c r="D8" s="5">
        <v>85</v>
      </c>
      <c r="E8" s="5">
        <v>85</v>
      </c>
      <c r="F8" s="4">
        <v>0.15</v>
      </c>
      <c r="G8" s="5">
        <v>90</v>
      </c>
      <c r="H8" s="5">
        <v>88</v>
      </c>
      <c r="I8" s="5">
        <v>83</v>
      </c>
      <c r="J8" s="4">
        <v>0.15</v>
      </c>
      <c r="K8" s="5">
        <v>85</v>
      </c>
      <c r="L8" s="5">
        <v>85</v>
      </c>
      <c r="M8" s="5">
        <v>90</v>
      </c>
      <c r="N8" s="5">
        <v>82</v>
      </c>
      <c r="O8" s="6">
        <f t="shared" si="0"/>
        <v>85.8</v>
      </c>
      <c r="Q8" s="28"/>
      <c r="T8" s="23"/>
      <c r="U8">
        <v>90</v>
      </c>
      <c r="V8">
        <v>90</v>
      </c>
      <c r="W8">
        <v>90</v>
      </c>
      <c r="X8">
        <v>75</v>
      </c>
      <c r="Y8">
        <v>86.3</v>
      </c>
    </row>
    <row r="9" spans="1:25" ht="31.5" customHeight="1" x14ac:dyDescent="0.25">
      <c r="A9" s="3">
        <v>4</v>
      </c>
      <c r="B9" s="4">
        <v>0.15</v>
      </c>
      <c r="C9" s="5">
        <v>90</v>
      </c>
      <c r="D9" s="5">
        <v>85</v>
      </c>
      <c r="E9" s="5">
        <v>90</v>
      </c>
      <c r="F9" s="4">
        <v>0.15</v>
      </c>
      <c r="G9" s="5">
        <v>93</v>
      </c>
      <c r="H9" s="5">
        <v>93</v>
      </c>
      <c r="I9" s="5">
        <v>85</v>
      </c>
      <c r="J9" s="4">
        <v>0.15</v>
      </c>
      <c r="K9" s="5">
        <v>90</v>
      </c>
      <c r="L9" s="5">
        <v>90</v>
      </c>
      <c r="M9" s="5">
        <v>90</v>
      </c>
      <c r="N9" s="5">
        <v>75</v>
      </c>
      <c r="O9" s="6">
        <f t="shared" si="0"/>
        <v>88.1</v>
      </c>
      <c r="Q9" s="28"/>
      <c r="T9" s="23"/>
      <c r="U9">
        <v>85</v>
      </c>
      <c r="V9">
        <v>85</v>
      </c>
      <c r="W9">
        <v>85</v>
      </c>
      <c r="X9">
        <v>85</v>
      </c>
      <c r="Y9">
        <v>85</v>
      </c>
    </row>
    <row r="10" spans="1:25" ht="39.75" customHeight="1" x14ac:dyDescent="0.25">
      <c r="A10" s="7">
        <v>5</v>
      </c>
      <c r="B10" s="8">
        <v>0.05</v>
      </c>
      <c r="C10" s="9">
        <v>85</v>
      </c>
      <c r="D10" s="9">
        <v>85</v>
      </c>
      <c r="E10" s="9">
        <v>85</v>
      </c>
      <c r="F10" s="8">
        <v>0.05</v>
      </c>
      <c r="G10" s="9">
        <v>85</v>
      </c>
      <c r="H10" s="9">
        <v>88</v>
      </c>
      <c r="I10" s="9">
        <v>88</v>
      </c>
      <c r="J10" s="8">
        <v>0.05</v>
      </c>
      <c r="K10" s="9">
        <v>85</v>
      </c>
      <c r="L10" s="9">
        <v>85</v>
      </c>
      <c r="M10" s="9">
        <v>85</v>
      </c>
      <c r="N10" s="9">
        <v>85</v>
      </c>
      <c r="O10" s="6">
        <f t="shared" si="0"/>
        <v>85.6</v>
      </c>
      <c r="Q10" s="28"/>
      <c r="T10" s="23"/>
      <c r="U10">
        <v>90</v>
      </c>
      <c r="V10">
        <v>90</v>
      </c>
      <c r="W10">
        <v>90</v>
      </c>
      <c r="X10">
        <v>90</v>
      </c>
      <c r="Y10">
        <v>90</v>
      </c>
    </row>
    <row r="11" spans="1:25" ht="28.5" customHeight="1" x14ac:dyDescent="0.25">
      <c r="A11" s="3">
        <v>6</v>
      </c>
      <c r="B11" s="4">
        <v>0.05</v>
      </c>
      <c r="C11" s="5">
        <v>85</v>
      </c>
      <c r="D11" s="5">
        <v>87</v>
      </c>
      <c r="E11" s="5">
        <v>87</v>
      </c>
      <c r="F11" s="4">
        <v>0.05</v>
      </c>
      <c r="G11" s="5">
        <v>90</v>
      </c>
      <c r="H11" s="5">
        <v>90</v>
      </c>
      <c r="I11" s="5">
        <v>90</v>
      </c>
      <c r="J11" s="4">
        <v>0.05</v>
      </c>
      <c r="K11" s="5">
        <v>90</v>
      </c>
      <c r="L11" s="5">
        <v>90</v>
      </c>
      <c r="M11" s="5">
        <v>90</v>
      </c>
      <c r="N11" s="5">
        <v>90</v>
      </c>
      <c r="O11" s="6">
        <f t="shared" si="0"/>
        <v>88.9</v>
      </c>
      <c r="Q11" s="28"/>
      <c r="T11" s="23"/>
      <c r="U11">
        <v>80</v>
      </c>
      <c r="V11">
        <v>90</v>
      </c>
      <c r="W11">
        <v>90</v>
      </c>
      <c r="X11">
        <v>90</v>
      </c>
      <c r="Y11">
        <v>87.5</v>
      </c>
    </row>
    <row r="12" spans="1:25" ht="30.75" customHeight="1" x14ac:dyDescent="0.25">
      <c r="A12" s="3">
        <v>7</v>
      </c>
      <c r="B12" s="4">
        <v>0.05</v>
      </c>
      <c r="C12" s="5">
        <v>88</v>
      </c>
      <c r="D12" s="5">
        <v>88</v>
      </c>
      <c r="E12" s="5">
        <v>88</v>
      </c>
      <c r="F12" s="4">
        <v>0.05</v>
      </c>
      <c r="G12" s="5">
        <v>87</v>
      </c>
      <c r="H12" s="5">
        <v>88</v>
      </c>
      <c r="I12" s="5">
        <v>90</v>
      </c>
      <c r="J12" s="4">
        <v>0.05</v>
      </c>
      <c r="K12" s="5">
        <v>80</v>
      </c>
      <c r="L12" s="5">
        <v>90</v>
      </c>
      <c r="M12" s="5">
        <v>90</v>
      </c>
      <c r="N12" s="5">
        <v>90</v>
      </c>
      <c r="O12" s="6">
        <f t="shared" si="0"/>
        <v>87.9</v>
      </c>
      <c r="Q12" s="28"/>
      <c r="T12" s="23"/>
      <c r="U12">
        <v>85</v>
      </c>
      <c r="V12">
        <v>80</v>
      </c>
      <c r="W12">
        <v>87</v>
      </c>
      <c r="X12">
        <v>80</v>
      </c>
      <c r="Y12">
        <v>83</v>
      </c>
    </row>
    <row r="13" spans="1:25" ht="36.75" customHeight="1" thickBot="1" x14ac:dyDescent="0.3">
      <c r="A13" s="10">
        <v>8</v>
      </c>
      <c r="B13" s="11">
        <v>0.2</v>
      </c>
      <c r="C13" s="12">
        <v>84</v>
      </c>
      <c r="D13" s="12">
        <v>85</v>
      </c>
      <c r="E13" s="12">
        <v>85</v>
      </c>
      <c r="F13" s="11">
        <v>0.2</v>
      </c>
      <c r="G13" s="12">
        <v>90</v>
      </c>
      <c r="H13" s="12">
        <v>90</v>
      </c>
      <c r="I13" s="12">
        <v>82</v>
      </c>
      <c r="J13" s="11">
        <v>0.2</v>
      </c>
      <c r="K13" s="12">
        <v>85</v>
      </c>
      <c r="L13" s="12">
        <v>80</v>
      </c>
      <c r="M13" s="12">
        <v>87</v>
      </c>
      <c r="N13" s="12">
        <v>80</v>
      </c>
      <c r="O13" s="6">
        <f t="shared" si="0"/>
        <v>84.8</v>
      </c>
    </row>
    <row r="14" spans="1:25" ht="38.25" customHeight="1" thickTop="1" thickBot="1" x14ac:dyDescent="0.3">
      <c r="A14" s="18" t="s">
        <v>0</v>
      </c>
      <c r="B14" s="13">
        <v>1</v>
      </c>
      <c r="C14" s="14">
        <f>B6*C6+B7*C7+B8*C8+B9*C9+B10*C10+B11*C11+B12*C12+B13*C13</f>
        <v>85.7</v>
      </c>
      <c r="D14" s="14">
        <f>B6*D6+B7*D7+B8*D8+B9*D9+B10*D10+B11*D11+B12*D12+B13*D13</f>
        <v>84.55</v>
      </c>
      <c r="E14" s="14">
        <f>B6*E6+B7*E7+B8*E8+B9*E9+B10*E10+B11*E11+B12*E12+B13*E13</f>
        <v>85.8</v>
      </c>
      <c r="F14" s="13">
        <f>SUM(F6:F13)</f>
        <v>1.0000000000000002</v>
      </c>
      <c r="G14" s="20">
        <v>91</v>
      </c>
      <c r="H14" s="20">
        <v>90</v>
      </c>
      <c r="I14" s="14">
        <f>F6*I6+F7*I7+F8*I8+F9*I9+F10*I10+F11*I11+F12*I12+F13*I13</f>
        <v>84.200000000000017</v>
      </c>
      <c r="J14" s="13">
        <f>SUM(J6:J13)</f>
        <v>1.0000000000000002</v>
      </c>
      <c r="K14" s="14">
        <f>J6*K6+J7*K7+J8*K8+J9*K9+J10*K10+J11*K11+J12*K12+J13*K13</f>
        <v>85</v>
      </c>
      <c r="L14" s="14">
        <f>J6*L6+J7*L7+J8*L8+J9*L9+J10*L10+J11*L11+J12*L12+J13*L13</f>
        <v>84.8</v>
      </c>
      <c r="M14" s="14">
        <f>J6*M6+J7*M7+J8*M8+J9*M9+J10*M10+J11*M11+J12*M12+J13*M13</f>
        <v>86.95</v>
      </c>
      <c r="N14" s="14">
        <f>J6*N6+J7*N7+J8*N8+J9*N9+J10*N10+J11*N11+J12*N12+J13*N13</f>
        <v>82.1</v>
      </c>
      <c r="O14" s="6">
        <f>AVERAGE(C14:E14,G14:I14,K14:N14)</f>
        <v>86.01</v>
      </c>
    </row>
    <row r="16" spans="1:25" x14ac:dyDescent="0.25">
      <c r="A16" s="19" t="s">
        <v>15</v>
      </c>
    </row>
  </sheetData>
  <mergeCells count="1">
    <mergeCell ref="A1:E1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85" zoomScaleNormal="85" workbookViewId="0">
      <selection activeCell="K6" sqref="K6:M13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6" ht="26.25" customHeight="1" x14ac:dyDescent="0.25">
      <c r="A1" s="70" t="s">
        <v>10</v>
      </c>
      <c r="B1" s="70"/>
      <c r="C1" s="70"/>
      <c r="D1" s="70"/>
      <c r="E1" s="70"/>
    </row>
    <row r="3" spans="1:16" ht="24" customHeight="1" x14ac:dyDescent="0.25">
      <c r="A3" s="19" t="s">
        <v>11</v>
      </c>
      <c r="B3" s="19" t="s">
        <v>12</v>
      </c>
      <c r="E3" t="s">
        <v>27</v>
      </c>
    </row>
    <row r="4" spans="1:16" ht="17.25" thickBot="1" x14ac:dyDescent="0.3">
      <c r="B4" s="24">
        <v>1091</v>
      </c>
      <c r="C4" s="24"/>
      <c r="D4" s="24"/>
      <c r="F4" s="24">
        <v>1081</v>
      </c>
      <c r="G4" s="24"/>
      <c r="I4" s="24"/>
      <c r="J4" s="24">
        <v>1072</v>
      </c>
    </row>
    <row r="5" spans="1:16" ht="24.75" customHeight="1" x14ac:dyDescent="0.25">
      <c r="A5" s="15" t="s">
        <v>2</v>
      </c>
      <c r="B5" s="1" t="s">
        <v>7</v>
      </c>
      <c r="C5" s="22" t="s">
        <v>3</v>
      </c>
      <c r="D5" s="16" t="s">
        <v>4</v>
      </c>
      <c r="E5" s="16" t="s">
        <v>5</v>
      </c>
      <c r="F5" s="1" t="s">
        <v>7</v>
      </c>
      <c r="G5" s="22" t="s">
        <v>3</v>
      </c>
      <c r="H5" s="16" t="s">
        <v>4</v>
      </c>
      <c r="I5" s="16" t="s">
        <v>5</v>
      </c>
      <c r="J5" s="1" t="s">
        <v>7</v>
      </c>
      <c r="K5" s="22" t="s">
        <v>3</v>
      </c>
      <c r="L5" s="16" t="s">
        <v>4</v>
      </c>
      <c r="M5" s="16" t="s">
        <v>5</v>
      </c>
      <c r="N5" s="17" t="s">
        <v>6</v>
      </c>
      <c r="P5" s="23"/>
    </row>
    <row r="6" spans="1:16" ht="37.5" customHeight="1" x14ac:dyDescent="0.25">
      <c r="A6" s="3">
        <v>1</v>
      </c>
      <c r="B6" s="4">
        <v>0.1</v>
      </c>
      <c r="C6" s="5">
        <v>86</v>
      </c>
      <c r="D6" s="5">
        <v>88</v>
      </c>
      <c r="E6" s="5">
        <v>80</v>
      </c>
      <c r="F6" s="4">
        <v>0.1</v>
      </c>
      <c r="G6" s="5">
        <v>90</v>
      </c>
      <c r="H6" s="5">
        <v>88</v>
      </c>
      <c r="I6" s="5">
        <v>90</v>
      </c>
      <c r="J6" s="4">
        <v>0.1</v>
      </c>
      <c r="K6" s="5">
        <v>90</v>
      </c>
      <c r="L6" s="5">
        <v>85</v>
      </c>
      <c r="M6" s="5">
        <v>85</v>
      </c>
      <c r="N6" s="6">
        <f t="shared" ref="N6:N13" si="0">AVERAGE(C6,D6,G6:H6,K6:L6)</f>
        <v>87.833333333333329</v>
      </c>
      <c r="P6" s="23"/>
    </row>
    <row r="7" spans="1:16" ht="30.75" customHeight="1" x14ac:dyDescent="0.25">
      <c r="A7" s="3">
        <v>2</v>
      </c>
      <c r="B7" s="4">
        <v>0.15</v>
      </c>
      <c r="C7" s="5">
        <v>88</v>
      </c>
      <c r="D7" s="5">
        <v>85</v>
      </c>
      <c r="E7" s="5">
        <v>80</v>
      </c>
      <c r="F7" s="4">
        <v>0.15</v>
      </c>
      <c r="G7" s="5">
        <v>90</v>
      </c>
      <c r="H7" s="5">
        <v>90</v>
      </c>
      <c r="I7" s="5">
        <v>90</v>
      </c>
      <c r="J7" s="4">
        <v>0.15</v>
      </c>
      <c r="K7" s="5">
        <v>90</v>
      </c>
      <c r="L7" s="5">
        <v>85</v>
      </c>
      <c r="M7" s="5">
        <v>90</v>
      </c>
      <c r="N7" s="6">
        <f t="shared" si="0"/>
        <v>88</v>
      </c>
      <c r="P7" s="23"/>
    </row>
    <row r="8" spans="1:16" ht="27.75" customHeight="1" x14ac:dyDescent="0.25">
      <c r="A8" s="3">
        <v>3</v>
      </c>
      <c r="B8" s="4">
        <v>0.3</v>
      </c>
      <c r="C8" s="5">
        <v>88</v>
      </c>
      <c r="D8" s="5">
        <v>88</v>
      </c>
      <c r="E8" s="5">
        <v>80</v>
      </c>
      <c r="F8" s="4">
        <v>0.3</v>
      </c>
      <c r="G8" s="5">
        <v>92</v>
      </c>
      <c r="H8" s="5">
        <v>90</v>
      </c>
      <c r="I8" s="5">
        <v>92</v>
      </c>
      <c r="J8" s="4">
        <v>0.3</v>
      </c>
      <c r="K8" s="5">
        <v>92</v>
      </c>
      <c r="L8" s="5">
        <v>88</v>
      </c>
      <c r="M8" s="5">
        <v>88</v>
      </c>
      <c r="N8" s="6">
        <f t="shared" si="0"/>
        <v>89.666666666666671</v>
      </c>
      <c r="P8" s="23"/>
    </row>
    <row r="9" spans="1:16" ht="31.5" customHeight="1" x14ac:dyDescent="0.25">
      <c r="A9" s="3">
        <v>4</v>
      </c>
      <c r="B9" s="4">
        <v>0.1</v>
      </c>
      <c r="C9" s="5">
        <v>85</v>
      </c>
      <c r="D9" s="5">
        <v>88</v>
      </c>
      <c r="E9" s="5">
        <v>80</v>
      </c>
      <c r="F9" s="4">
        <v>0.1</v>
      </c>
      <c r="G9" s="5">
        <v>88</v>
      </c>
      <c r="H9" s="5">
        <v>85</v>
      </c>
      <c r="I9" s="5">
        <v>90</v>
      </c>
      <c r="J9" s="4">
        <v>0.1</v>
      </c>
      <c r="K9" s="5">
        <v>90</v>
      </c>
      <c r="L9" s="5">
        <v>85</v>
      </c>
      <c r="M9" s="5">
        <v>85</v>
      </c>
      <c r="N9" s="6">
        <f t="shared" si="0"/>
        <v>86.833333333333329</v>
      </c>
      <c r="P9" s="23"/>
    </row>
    <row r="10" spans="1:16" ht="39.75" customHeight="1" x14ac:dyDescent="0.25">
      <c r="A10" s="7">
        <v>5</v>
      </c>
      <c r="B10" s="8">
        <v>0.1</v>
      </c>
      <c r="C10" s="9">
        <v>85</v>
      </c>
      <c r="D10" s="9">
        <v>85</v>
      </c>
      <c r="E10" s="9">
        <v>80</v>
      </c>
      <c r="F10" s="8">
        <v>0.1</v>
      </c>
      <c r="G10" s="9">
        <v>86</v>
      </c>
      <c r="H10" s="9">
        <v>85</v>
      </c>
      <c r="I10" s="9">
        <v>86</v>
      </c>
      <c r="J10" s="8">
        <v>0.1</v>
      </c>
      <c r="K10" s="9">
        <v>85</v>
      </c>
      <c r="L10" s="9">
        <v>85</v>
      </c>
      <c r="M10" s="9">
        <v>85</v>
      </c>
      <c r="N10" s="6">
        <f t="shared" si="0"/>
        <v>85.166666666666671</v>
      </c>
      <c r="P10" s="23"/>
    </row>
    <row r="11" spans="1:16" ht="28.5" customHeight="1" x14ac:dyDescent="0.25">
      <c r="A11" s="3">
        <v>6</v>
      </c>
      <c r="B11" s="4">
        <v>0.05</v>
      </c>
      <c r="C11" s="5">
        <v>85</v>
      </c>
      <c r="D11" s="5">
        <v>85</v>
      </c>
      <c r="E11" s="5">
        <v>80</v>
      </c>
      <c r="F11" s="4">
        <v>0.05</v>
      </c>
      <c r="G11" s="5">
        <v>85</v>
      </c>
      <c r="H11" s="5">
        <v>85</v>
      </c>
      <c r="I11" s="5">
        <v>85</v>
      </c>
      <c r="J11" s="4">
        <v>0.05</v>
      </c>
      <c r="K11" s="5">
        <v>85</v>
      </c>
      <c r="L11" s="5">
        <v>85</v>
      </c>
      <c r="M11" s="5">
        <v>85</v>
      </c>
      <c r="N11" s="6">
        <f t="shared" si="0"/>
        <v>85</v>
      </c>
      <c r="P11" s="23"/>
    </row>
    <row r="12" spans="1:16" ht="30.75" customHeight="1" x14ac:dyDescent="0.25">
      <c r="A12" s="3">
        <v>7</v>
      </c>
      <c r="B12" s="4">
        <v>0.1</v>
      </c>
      <c r="C12" s="5">
        <v>85</v>
      </c>
      <c r="D12" s="5">
        <v>85</v>
      </c>
      <c r="E12" s="5">
        <v>80</v>
      </c>
      <c r="F12" s="4">
        <v>0.1</v>
      </c>
      <c r="G12" s="5">
        <v>88</v>
      </c>
      <c r="H12" s="5">
        <v>88</v>
      </c>
      <c r="I12" s="5">
        <v>88</v>
      </c>
      <c r="J12" s="4">
        <v>0.1</v>
      </c>
      <c r="K12" s="5">
        <v>85</v>
      </c>
      <c r="L12" s="5">
        <v>88</v>
      </c>
      <c r="M12" s="5">
        <v>85</v>
      </c>
      <c r="N12" s="6">
        <f t="shared" si="0"/>
        <v>86.5</v>
      </c>
      <c r="P12" s="23"/>
    </row>
    <row r="13" spans="1:16" ht="36.75" customHeight="1" thickBot="1" x14ac:dyDescent="0.3">
      <c r="A13" s="10">
        <v>8</v>
      </c>
      <c r="B13" s="11">
        <v>0.1</v>
      </c>
      <c r="C13" s="12">
        <v>86</v>
      </c>
      <c r="D13" s="12">
        <v>88</v>
      </c>
      <c r="E13" s="12">
        <v>80</v>
      </c>
      <c r="F13" s="11">
        <v>0.1</v>
      </c>
      <c r="G13" s="12">
        <v>92</v>
      </c>
      <c r="H13" s="12">
        <v>90</v>
      </c>
      <c r="I13" s="12">
        <v>90</v>
      </c>
      <c r="J13" s="11">
        <v>0.1</v>
      </c>
      <c r="K13" s="12">
        <v>92</v>
      </c>
      <c r="L13" s="12">
        <v>88</v>
      </c>
      <c r="M13" s="12">
        <v>86</v>
      </c>
      <c r="N13" s="6">
        <f t="shared" si="0"/>
        <v>89.333333333333329</v>
      </c>
    </row>
    <row r="14" spans="1:16" ht="38.25" customHeight="1" thickTop="1" thickBot="1" x14ac:dyDescent="0.3">
      <c r="A14" s="18" t="s">
        <v>0</v>
      </c>
      <c r="B14" s="13">
        <f>SUM(B6:B13)</f>
        <v>1</v>
      </c>
      <c r="C14" s="29">
        <f>B6*C6+B7*C7+B8*C8+B9*C9+B10*C10+B11*C11+B12*C12+B13*C13</f>
        <v>86.549999999999983</v>
      </c>
      <c r="D14" s="29">
        <f>B6*D6+B7*D7+B8*D8+B9*D9+B10*D10+B11*D11+B12*D12+B13*D13</f>
        <v>86.8</v>
      </c>
      <c r="E14" s="29">
        <f>B6*E6+B7*E7+B8*E8+B9*E9+B10*E10+B11*E11+B12*E12+B13*E13</f>
        <v>80</v>
      </c>
      <c r="F14" s="13">
        <f>SUM(F6:F13)</f>
        <v>1</v>
      </c>
      <c r="G14" s="29">
        <f>F6*G6+F7*G7+F8*G8+F9*G9+F10*G10+F11*G11+F12*G12+F13*G13</f>
        <v>89.749999999999986</v>
      </c>
      <c r="H14" s="29">
        <f>F6*H6+F7*H7+F8*H8+F9*H9+F10*H10+F11*H11+F12*H12+F13*H13</f>
        <v>88.35</v>
      </c>
      <c r="I14" s="29">
        <f>F6*I6+F7*I7+F8*I8+F9*I9+F10*I10+F11*I11+F12*I12+F13*I13</f>
        <v>89.749999999999986</v>
      </c>
      <c r="J14" s="13">
        <f>SUM(J6:J13)</f>
        <v>1</v>
      </c>
      <c r="K14" s="29">
        <f>J6*K6+J7*K7+J8*K8+J9*K9+J10*K10+J11*K11+J12*K12+J13*K13</f>
        <v>89.55</v>
      </c>
      <c r="L14" s="29">
        <f>J6*L6+J7*L7+J8*L8+J9*L9+J10*L10+J11*L11+J12*L12+J13*L13</f>
        <v>86.5</v>
      </c>
      <c r="M14" s="29">
        <f>J6*M6+J7*M7+J8*M8+J9*M9+J10*M10+J11*M11+J12*M12+J13*M13</f>
        <v>86.75</v>
      </c>
      <c r="N14" s="6">
        <f>AVERAGE(C14:E14,G14:I14,K14:M14)</f>
        <v>87.1111111111111</v>
      </c>
    </row>
    <row r="16" spans="1:16" x14ac:dyDescent="0.25">
      <c r="A16" s="19" t="s">
        <v>15</v>
      </c>
    </row>
  </sheetData>
  <mergeCells count="1">
    <mergeCell ref="A1:E1"/>
  </mergeCells>
  <phoneticPr fontId="1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已命名的範圍</vt:lpstr>
      </vt:variant>
      <vt:variant>
        <vt:i4>3</vt:i4>
      </vt:variant>
    </vt:vector>
  </HeadingPairs>
  <TitlesOfParts>
    <vt:vector size="20" baseType="lpstr">
      <vt:lpstr>109</vt:lpstr>
      <vt:lpstr>108</vt:lpstr>
      <vt:lpstr>107</vt:lpstr>
      <vt:lpstr>林昇洲</vt:lpstr>
      <vt:lpstr>徐國政</vt:lpstr>
      <vt:lpstr>王元凱</vt:lpstr>
      <vt:lpstr>余金郎</vt:lpstr>
      <vt:lpstr>林寬仁</vt:lpstr>
      <vt:lpstr>劉惠英</vt:lpstr>
      <vt:lpstr>劉鴻裕</vt:lpstr>
      <vt:lpstr>沈鼎嵐</vt:lpstr>
      <vt:lpstr>杜弘隆</vt:lpstr>
      <vt:lpstr>盛鐸</vt:lpstr>
      <vt:lpstr>曾乙立</vt:lpstr>
      <vt:lpstr>林正忠</vt:lpstr>
      <vt:lpstr>莊岳儒</vt:lpstr>
      <vt:lpstr>鄞永昌</vt:lpstr>
      <vt:lpstr>'107'!Print_Area</vt:lpstr>
      <vt:lpstr>'108'!Print_Area</vt:lpstr>
      <vt:lpstr>'109'!Print_Area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2021-07-20T13:14:40Z</dcterms:created>
  <dcterms:modified xsi:type="dcterms:W3CDTF">2021-07-28T09:07:24Z</dcterms:modified>
</cp:coreProperties>
</file>